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trccompanies.sharepoint.com/sites/AE-Projects/EngineeringEast/Shared Documents/Clients/APCo VA/3. Procedures and Tools (In Progress)/5. Other Calculators/"/>
    </mc:Choice>
  </mc:AlternateContent>
  <xr:revisionPtr revIDLastSave="165" documentId="8_{BE46AC49-9E00-46F1-AE78-F61B5D835D8C}" xr6:coauthVersionLast="47" xr6:coauthVersionMax="47" xr10:uidLastSave="{F72034A1-1BD0-4FA2-9F5B-E6C05B2E6FDF}"/>
  <workbookProtection workbookAlgorithmName="SHA-512" workbookHashValue="kjuzHkFlyDaHr0kI/nUMRbb8ZB4MgCBVrVQDqU+wXcIBJuDrjGJDtk7oF69nLGOV4an0UTOw6qroEojSwblceA==" workbookSaltValue="wGSPwhLqLaQVcHd0wpRO8A==" workbookSpinCount="100000" lockStructure="1"/>
  <bookViews>
    <workbookView xWindow="-120" yWindow="-120" windowWidth="29040" windowHeight="15720" xr2:uid="{1CB073A3-4465-4A58-A91F-0BCD901E4B35}"/>
  </bookViews>
  <sheets>
    <sheet name="Summary Report" sheetId="1" r:id="rId1"/>
    <sheet name="References" sheetId="2" state="hidden" r:id="rId2"/>
  </sheets>
  <externalReferences>
    <externalReference r:id="rId3"/>
  </externalReferences>
  <definedNames>
    <definedName name="ACTIVECOMPL">'[1]M05-S07'!$AU$28</definedName>
    <definedName name="ACTIVEINSPECT">'[1]M05-S07'!$AU$29</definedName>
    <definedName name="ACTIVEOFFER">'[1]M05-S07'!$AU$27</definedName>
    <definedName name="AG_AutoMilkerTakeoff_ESC">'[1]DATA TABLES_S08 Motors'!#REF!</definedName>
    <definedName name="AG_AutoMilkerTakeoff_ETDF">'[1]DATA TABLES_S08 Motors'!#REF!</definedName>
    <definedName name="AG_DairyScrComp_ETDF">'[1]DATA TABLES_S08 Motors'!#REF!</definedName>
    <definedName name="AG_DairyTuneUp_cpMilk">'[1]DATA TABLES_S08 Motors'!#REF!</definedName>
    <definedName name="AG_DairyTuneUp_lbsMilkperCow">'[1]DATA TABLES_S08 Motors'!#REF!</definedName>
    <definedName name="AG_DairyTuneUp_MilkTemp1">'[1]DATA TABLES_S08 Motors'!#REF!</definedName>
    <definedName name="AG_EngBlockTimer_Days">'[1]DATA TABLES_S08 Motors'!#REF!</definedName>
    <definedName name="AG_EngBlockTimer_HrsBase">'[1]DATA TABLES_S08 Motors'!#REF!</definedName>
    <definedName name="AG_EngBlockTimer_HrsEE">'[1]DATA TABLES_S08 Motors'!#REF!</definedName>
    <definedName name="AG_EngBlockTimer_W">'[1]DATA TABLES_S08 Motors'!#REF!</definedName>
    <definedName name="AG_LivestockWaterer_Hrs">'[1]DATA TABLES_S08 Motors'!$R$30</definedName>
    <definedName name="BUILDING">#REF!</definedName>
    <definedName name="BuildingInfo_Annual_Operating_Hours">'[1]M02-S02'!$U$43</definedName>
    <definedName name="BuildingInfo_Building_Type">'[1]M02-S02'!$U$39</definedName>
    <definedName name="BuildingInfo_CitySTEP">'[1]M05-S07'!$L$28</definedName>
    <definedName name="BuildingInfo_Measure_Type">'[1]DATA TABLES_Project'!$AJ$12</definedName>
    <definedName name="BuildingInfo_Space_Conditioning_Type">'[1]M02-S02'!$AS$39</definedName>
    <definedName name="BuildingInfo_Space_Conditioning_Type_HVAC">'[1]DATA TABLES_Project'!$I$34</definedName>
    <definedName name="BuildingInfo_Space_Conditioning_Type_Lighting">'[1]DATA TABLES_Project'!$H$34</definedName>
    <definedName name="BuildingInfo_Space_Conditioning_Type_Window">'[1]DATA TABLES_Project'!$J$34</definedName>
    <definedName name="BuildingInfo_Water_Heating">'[1]M02-S02'!$AR$43</definedName>
    <definedName name="BuildingInfo_Year_Built">'[1]M02-S02'!$AL$43</definedName>
    <definedName name="BuildingType_Food">#REF!</definedName>
    <definedName name="BuildingType_Lighting">#REF!</definedName>
    <definedName name="BuildingType_Project_Level">#REF!</definedName>
    <definedName name="BUSDEVELNAME">[1]!BUSDEVEL[Energy Efficiency Advisor]</definedName>
    <definedName name="Canada">[1]!Provinces[Abbreviation]</definedName>
    <definedName name="CMECOMPAIRDESC">INDEX(#REF!,MATCH(#REF!,#REF!,0),1):INDEX(#REF!,MATCH(#REF!,#REF!,1),1)</definedName>
    <definedName name="CMECOOKDESC">INDEX(#REF!,MATCH(#REF!,#REF!,0),1):INDEX(#REF!,MATCH(#REF!,#REF!,1),1)</definedName>
    <definedName name="CMEHVACDESC">INDEX(#REF!,MATCH(#REF!,#REF!,0),1):INDEX(#REF!,MATCH(#REF!,#REF!,1),1)</definedName>
    <definedName name="CMELIGHTACTUALW">#REF!</definedName>
    <definedName name="CMELIGHTBASE1">#REF!</definedName>
    <definedName name="CMELIGHTBASEW">#REF!</definedName>
    <definedName name="CMELIGHTCONDESC">INDEX(#REF!,MATCH(#REF!,#REF!,0),1):INDEX(#REF!,MATCH(#REF!,#REF!,1),1)</definedName>
    <definedName name="CMELIGHTEFF1">#REF!</definedName>
    <definedName name="CMELIGHTEFFBASEW">#REF!</definedName>
    <definedName name="CMEMISC2DESC">#REF!</definedName>
    <definedName name="CMEMISC3DESC">INDEX(#REF!,MATCH(#REF!,#REF!,0),0):INDEX(#REF!,MATCH(#REF!,#REF!,1),0)</definedName>
    <definedName name="CMEMISCDESC">INDEX(#REF!,MATCH(#REF!,#REF!,0),1):INDEX(#REF!,MATCH(#REF!,#REF!,1),1)</definedName>
    <definedName name="CMEMOTORDESC">INDEX(#REF!,MATCH(#REF!,#REF!,0),1):INDEX(#REF!,MATCH(#REF!,#REF!,1),1)</definedName>
    <definedName name="CMEREFRIDESC">INDEX(#REF!,MATCH(#REF!,#REF!,0),1):INDEX(#REF!,MATCH(#REF!,#REF!,1),1)</definedName>
    <definedName name="COMPBUILD">[1]TEMPLATE!$E$93</definedName>
    <definedName name="COMPCUSTOMER">[1]TEMPLATE!$E$129</definedName>
    <definedName name="COMPMEASURE">[1]TEMPLATE!$E$173</definedName>
    <definedName name="COMPPAY">[1]TEMPLATE!$E$178</definedName>
    <definedName name="COMPSUMMARY">[1]TEMPLATE!$E$233</definedName>
    <definedName name="COMPTA">[1]TEMPLATE!$E$150</definedName>
    <definedName name="COMPTERMS">[1]TEMPLATE!$E$87</definedName>
    <definedName name="Cost_Labor_All">[1]TEMPLATE!$R$33</definedName>
    <definedName name="Cost_Material_All">[1]TEMPLATE!$Q$33</definedName>
    <definedName name="Cost_Material_Cust">[1]TEMPLATE!$Q$32</definedName>
    <definedName name="Cost_Material_Presc">[1]TEMPLATE!$Q$31</definedName>
    <definedName name="Cost_Total_All">[1]TEMPLATE!$S$33</definedName>
    <definedName name="Cost_Total_Cust">[1]TEMPLATE!$S$32</definedName>
    <definedName name="Cost_Total_Presc">[1]TEMPLATE!$S$31</definedName>
    <definedName name="CostCap_Pres">[1]TEMPLATE!$H$40</definedName>
    <definedName name="COSTTYPELIST">[1]!COSTTYPE[Cost Type]</definedName>
    <definedName name="Country">'[1]DATA TABLES_Project'!$A$72:$A$73</definedName>
    <definedName name="CUSTINFOLIST">[1]!CUSTINFO[Customer Info]</definedName>
    <definedName name="Custom_AG_UserInputs">#REF!</definedName>
    <definedName name="Custom_FS_UserInputs">#REF!</definedName>
    <definedName name="Custom_Heating_UserInputs">#REF!</definedName>
    <definedName name="Custom_HVAC_UserInputs">#REF!</definedName>
    <definedName name="Custom_Lighting_UserInputs">#REF!</definedName>
    <definedName name="Custom_Misc_UserInputs">#REF!</definedName>
    <definedName name="Custom_PL_UserInputs">#REF!</definedName>
    <definedName name="Custom_RA_UserInputs">#REF!</definedName>
    <definedName name="Custom_Refrig_UserInputs">#REF!</definedName>
    <definedName name="Custom_WH_UserInputs">#REF!</definedName>
    <definedName name="CUSTOMPROJECTTYPE">[1]!PROGRAMTYPE[Project Category]</definedName>
    <definedName name="Duct_PostCFM25">'[1]M05-S02'!$AN$35</definedName>
    <definedName name="Duct_PostCFM25disp">[1]TEMPLATE!$K$238</definedName>
    <definedName name="Duct_PostCFM25Prcnt">'[1]M05-S02'!$AN$38</definedName>
    <definedName name="Duct_PostCFM25Prcntdisp">[1]TEMPLATE!$K$240</definedName>
    <definedName name="Duct_PostRValue">'[1]M05-S02'!$AN$41</definedName>
    <definedName name="Duct_PostRValuedisp">[1]TEMPLATE!$K$242</definedName>
    <definedName name="Duct_PreCFM25">'[1]M05-S02'!$AH$35</definedName>
    <definedName name="Duct_PreCFM25disp">[1]TEMPLATE!$K$237</definedName>
    <definedName name="Duct_PreCFM25Prcnt">'[1]M05-S02'!$AH$38</definedName>
    <definedName name="Duct_PreCFM25Prcntdisp">[1]TEMPLATE!$K$239</definedName>
    <definedName name="Duct_PreRValue">'[1]M05-S02'!$AH$41</definedName>
    <definedName name="Duct_PreRValuedisp">[1]TEMPLATE!$K$241</definedName>
    <definedName name="Duct_Sealing_Presence">'[1]M03-S04'!$BP$13</definedName>
    <definedName name="Duct_TestMethod">'[1]M05-S02'!$AH$32</definedName>
    <definedName name="Duct_TestMethoddisp">[1]TEMPLATE!$K$236</definedName>
    <definedName name="EDR">#REF!</definedName>
    <definedName name="ELOSS">#REF!</definedName>
    <definedName name="ENDUSECAT">#REF!</definedName>
    <definedName name="ENERGYMODELLIST">#REF!</definedName>
    <definedName name="ENGNRSNAMES">[1]!ENGNRS1[Engineer1]</definedName>
    <definedName name="EXPIRATION">[1]TEMPLATE!$B$6</definedName>
    <definedName name="EXPIRATION_DATE">[1]TEMPLATE!$B$5</definedName>
    <definedName name="EXPNOTICE">'[1]M01-S01'!#REF!</definedName>
    <definedName name="FOOT1">'[1]DATA TABLES_Project'!$D$1</definedName>
    <definedName name="FOOT2">'[1]DATA TABLES_Project'!$D$2</definedName>
    <definedName name="FOOT3">'[1]DATA TABLES_Project'!$D$3</definedName>
    <definedName name="FOOT4">'[1]DATA TABLES_Project'!$D$4</definedName>
    <definedName name="FOOT5">'[1]DATA TABLES_Project'!$D$5</definedName>
    <definedName name="FOOT6">'[1]DATA TABLES_Project'!$D$6</definedName>
    <definedName name="FuelType">'[1]DATA TABLES_S11 Misc'!$H$10:$H$11</definedName>
    <definedName name="GDR">#REF!</definedName>
    <definedName name="GLOSS">#REF!</definedName>
    <definedName name="Heating_UserInputs1">#REF!</definedName>
    <definedName name="Heating_UserInputs2">#REF!</definedName>
    <definedName name="Heating_UserInputs3">#REF!</definedName>
    <definedName name="Heating_UserInputs4">#REF!</definedName>
    <definedName name="IMPLSPECNAME">[1]!IMPLSPEC[Project Specialists]</definedName>
    <definedName name="Incent_Total_Cap_All">[1]TEMPLATE!$U$33</definedName>
    <definedName name="Incent_Total_Cap_Cust">[1]TEMPLATE!$U$32</definedName>
    <definedName name="Incent_Total_Cap_Presc">[1]TEMPLATE!$U$31</definedName>
    <definedName name="Incent_Total_Uncap_Cust">[1]TEMPLATE!$T$32</definedName>
    <definedName name="Incent_Total_Uncap_Presc">[1]TEMPLATE!$T$31</definedName>
    <definedName name="INCENTTOCOST_PRES">[1]TEMPLATE!$H$39</definedName>
    <definedName name="INSTALL">[1]!INSTALLER[Installer]</definedName>
    <definedName name="INSTALLERLIST">[1]!INSTALLER[Installer]</definedName>
    <definedName name="InternalLaborCost">[1]TEMPLATE!$L$36</definedName>
    <definedName name="kW_Reported_Total_All">[1]TEMPLATE!$K$33</definedName>
    <definedName name="kW_Wint_Reported_Total_All">[1]TEMPLATE!$L$33</definedName>
    <definedName name="kWh_Customer_Total_All">[1]TEMPLATE!$N$33</definedName>
    <definedName name="kWh_Reported_Total_All">[1]TEMPLATE!$J$33</definedName>
    <definedName name="Lighting_Building_Type">[1]!LIGHTINGTYPE[TRM Lighting Building]</definedName>
    <definedName name="Lighting_HVACd_AC_Utility">[1]!LIGHTINGTYPE[HVACd AC (Utility)]</definedName>
    <definedName name="Lighting_HVACe">[1]!LIGHTINGTYPE[[Electric Cooling &amp; Gas Heat]:[No Electric Cooling (Electric Resistance Heat Only)]]</definedName>
    <definedName name="Lighting_HVACe_HVACTypes">[1]!LIGHTINGTYPE[[#Headers],[Electric Cooling &amp; Gas Heat]:[No Electric Cooling (Electric Resistance Heat Only)]]</definedName>
    <definedName name="List_ClothesWasherType">'[1]DATA TABLES_S11 Misc'!$G$5:$G$6</definedName>
    <definedName name="List_ContractorType">[1]!Tbl_ContractorType[Contractor Type]</definedName>
    <definedName name="LIST_Coolin_Type">[1]!SPACEHEAT[Cooling Type]</definedName>
    <definedName name="LIST_Cooling_Type">[1]!SPACEHEAT[Cooling Type]</definedName>
    <definedName name="List_Cust_Ag">#REF!</definedName>
    <definedName name="List_Cust_Food">#REF!</definedName>
    <definedName name="List_Cust_Heat">#REF!</definedName>
    <definedName name="List_Cust_HVAC">#REF!</definedName>
    <definedName name="List_Cust_Light">#REF!</definedName>
    <definedName name="List_Cust_Misc">#REF!</definedName>
    <definedName name="List_Cust_Plug">#REF!</definedName>
    <definedName name="List_Cust_Refrig">#REF!</definedName>
    <definedName name="List_Cust_Res">#REF!</definedName>
    <definedName name="List_Cust_Water">#REF!</definedName>
    <definedName name="List_CustomerType">'[1]DATA TABLES_Project'!$A$128:$A$133</definedName>
    <definedName name="List_ELECTRICUTIL">#REF!</definedName>
    <definedName name="List_EmailProvider">#REF!</definedName>
    <definedName name="LIST_Food_Booster">#REF!</definedName>
    <definedName name="List_GASUTIL">#REF!</definedName>
    <definedName name="LIST_Insp_Type">[1]!Table65[Inspection Contact Type]</definedName>
    <definedName name="LIST_Insp_Type_TA">[1]!Table6568[Inspection Contact Type]</definedName>
    <definedName name="LIST_InstructionsbySubmissionMethod">#REF!</definedName>
    <definedName name="LIST_OfficeID">'[1]DATA TABLES_Project'!$V$12:$V$46</definedName>
    <definedName name="LIST_Payee_Type">[1]!Table52[#Data]</definedName>
    <definedName name="LIST_Payee_Type_TA">'[1]DATA TABLES_Project'!$A$108:$A$110</definedName>
    <definedName name="List_ProgramType">'[1]DATA TABLES_Project'!$AH$12:$AH$13</definedName>
    <definedName name="LIST_Space_Conditioning">'[1]DATA TABLES_Project'!$G$12:$G$16</definedName>
    <definedName name="LIST_STD_EQUIP_TYPE">[1]!TBL_STD_MOTOR[Equipment Type]</definedName>
    <definedName name="LIST_STD_HEAT_CAT">[1]!TBL_STD_HEAT_CAT[Category Dropdown]</definedName>
    <definedName name="LIST_STD_HEAT_CAT2">INDEX([1]!TBL_STD_HEAT[Sub-Category],MATCH(#REF!,[1]!TBL_STD_HEAT[Category],0),1):INDEX([1]!TBL_STD_HEAT[Sub-Category],MATCH(#REF!,[1]!TBL_STD_HEAT[Category],1),1)</definedName>
    <definedName name="LIST_STD_HEAT_MEAS">#REF!</definedName>
    <definedName name="LIST_STD_HVAC_CAT">[1]!TBL_STD_HVAC_CAT[Category Dropdown]</definedName>
    <definedName name="LIST_STD_HVAC_CAT2">INDEX([1]!TBL_STD_HVAC[Sub-Category],MATCH('[1]M03-S04'!$G1,[1]!TBL_STD_HVAC[Category],0),1):INDEX([1]!TBL_STD_HVAC[Sub-Category],MATCH('[1]M03-S04'!$G1,[1]!TBL_STD_HVAC[Category],1),1)</definedName>
    <definedName name="LIST_STD_HVAC_MEAS">#REF!</definedName>
    <definedName name="LIST_STD_LIGHT_MEAS">[1]!TBL_STD_LIGHT[Front End Measure Name]</definedName>
    <definedName name="LIST_STD_LIGHTCONT">#REF!</definedName>
    <definedName name="LIST_STD_LIGHTCONT_CAT">[1]!TBL_STD_LIGHTCONT_CAT[Category Dropdown]</definedName>
    <definedName name="LIST_STD_LIGHTCONT_CAT2">INDEX([1]!TBL_STD_LIGHTCONT[Sub-Category],MATCH('[1]M03-S03'!$E1,[1]!TBL_STD_LIGHTCONT[Category],0),1):INDEX([1]!TBL_STD_LIGHTCONT[Sub-Category],MATCH('[1]M03-S03'!$E1,[1]!TBL_STD_LIGHTCONT[Category],1),1)</definedName>
    <definedName name="LIST_STD_MISC_CAT">[1]!TBL_STD_MISC_CAT[Category Dropdown]</definedName>
    <definedName name="LIST_STD_MISC_CAT2">INDEX([1]!TBL_STD_MISC[Sub-Category],MATCH('[1]M03-S11'!$E1,[1]!TBL_STD_MISC[Category],0),1):INDEX([1]!TBL_STD_MISC[Sub-Category],MATCH('[1]M03-S11'!$E1,[1]!TBL_STD_MISC[Category],1),1)</definedName>
    <definedName name="LIST_STD_MOTOR_CAT">[1]!TBL_STD_MOTOR_CAT[Category Dropdown]</definedName>
    <definedName name="LIST_STD_MOTOR_CAT2">INDEX([1]!TBL_STD_MOTOR[Sub-Category],MATCH('[1]M03-S08'!$G1,[1]!TBL_STD_MOTOR[Category],0),1):INDEX([1]!TBL_STD_MOTOR[Sub-Category],MATCH('[1]M03-S08'!$G1,[1]!TBL_STD_MOTOR[Category],1),1)</definedName>
    <definedName name="LIST_STD_OTHER_CAT">[1]!TBL_STD_OTHER_CAT[Category Dropdown]</definedName>
    <definedName name="LIST_STD_OTHER_CAT2">INDEX([1]!TBL_STD_OTHER[Sub-Category],MATCH('[1]M03-S09'!$G1,[1]!TBL_STD_OTHER[Category],0),1):INDEX([1]!TBL_STD_OTHER[Sub-Category],MATCH('[1]M03-S09'!$G1,[1]!TBL_STD_OTHER[Category],1),1)</definedName>
    <definedName name="LIST_STD_OTHER_MEAS">#REF!</definedName>
    <definedName name="LIST_STD_PLGU_MEAS">#REF!</definedName>
    <definedName name="LIST_STD_PLUG_CAT">[1]!TBL_STD_PLUG_CAT[Category Dropdown]</definedName>
    <definedName name="LIST_STD_PLUG_CAT2">INDEX([1]!TBL_STD_PLUG[Sub-Category],MATCH('[1]M03-S07'!$K1,[1]!TBL_STD_PLUG[Category],0),1):INDEX([1]!TBL_STD_PLUG[Sub-Category],MATCH('[1]M03-S07'!$K1,[1]!TBL_STD_PLUG[Category],1),1)</definedName>
    <definedName name="LIST_STD_REFRIG_CAT">[1]!TBL_STD_REFRIG_CAT[Category Dropdown]</definedName>
    <definedName name="LIST_STD_REFRIG_CAT2">INDEX([1]!TBL_STD_REFRIG[Sub-Category],MATCH('[1]M03-S06'!$G1,[1]!TBL_STD_REFRIG[Category],0),1):INDEX([1]!TBL_STD_REFRIG[Sub-Category],MATCH('[1]M03-S06'!$G1,[1]!TBL_STD_REFRIG[Category],1),1)</definedName>
    <definedName name="LIST_STD_REFRIG_MEAS">#REF!</definedName>
    <definedName name="LIST_STD_RES_CAT">[1]!TBL_STD_RES_CAT[Category Dropdown]</definedName>
    <definedName name="LIST_STD_RES_CAT2">INDEX([1]!TBL_STD_RES[Sub-Category],MATCH('[1]M03-S10'!$E1,[1]!TBL_STD_RES[Category],0),1):INDEX([1]!TBL_STD_RES[Sub-Category],MATCH('[1]M03-S10'!$E1,[1]!TBL_STD_RES[Category],1),1)</definedName>
    <definedName name="LIST_STD_WATER_CAT">[1]!TBL_STD_WATER_CAT[Category Dropdown]</definedName>
    <definedName name="LIST_STD_WATER_CAT2">INDEX([1]!TBL_STD_WATER[Sub-Category],MATCH('[1]M03-S05'!$G1,[1]!TBL_STD_WATER[Category],0),1):INDEX([1]!TBL_STD_WATER[Sub-Category],MATCH('[1]M03-S05'!$G1,[1]!TBL_STD_WATER[Category],1),1)</definedName>
    <definedName name="LIST_Step3Instruction">#REF!</definedName>
    <definedName name="LIST_SubmissionMethods">#REF!</definedName>
    <definedName name="List_SubProgramType">[1]!Tbl_SubProgramType[SubProgram Type]</definedName>
    <definedName name="LIST_Uniq_Cities">_xlfn._xlws.SORT(_xlfn.UNIQUE([1]!Table70[City]))</definedName>
    <definedName name="List_WhoFilling">#REF!</definedName>
    <definedName name="LOCATIONTYPELIST">#REF!</definedName>
    <definedName name="M01S02F02">'[1]M01-S02'!$U$12</definedName>
    <definedName name="M02S01F01">'[1]M02-S01'!$L$27</definedName>
    <definedName name="M02S01F01disp">[1]TEMPLATE!$K$88</definedName>
    <definedName name="M02S01F02">'[1]M02-S01'!$AD$27</definedName>
    <definedName name="M02S01F02disp">[1]TEMPLATE!$K$89</definedName>
    <definedName name="M02S01F03">'[1]M02-S01'!$AR$27</definedName>
    <definedName name="M02S01F03disp">[1]TEMPLATE!$K$90</definedName>
    <definedName name="M02S02F01">'[1]M02-S02'!$AW$14</definedName>
    <definedName name="M02S02F01disp">[1]TEMPLATE!$K$94</definedName>
    <definedName name="M02S02F02">'[1]M02-S02'!$P$17</definedName>
    <definedName name="M02S02F02disp">[1]TEMPLATE!$K$95</definedName>
    <definedName name="M02S02F03">'[1]M02-S02'!$Y$17</definedName>
    <definedName name="M02S02F03disp">[1]TEMPLATE!$K$96</definedName>
    <definedName name="M02S02F04">'[1]M02-S02'!$AM$17</definedName>
    <definedName name="M02S02F04disp">[1]TEMPLATE!$K$97</definedName>
    <definedName name="M02S02F05">'[1]M02-S02'!$BW$23</definedName>
    <definedName name="M02S02F06">'[1]M02-S02'!$Y$23</definedName>
    <definedName name="M02S02F06disp">[1]TEMPLATE!$K$99</definedName>
    <definedName name="M02S02F07">'[1]M02-S02'!$AF$23</definedName>
    <definedName name="M02S02F07disp">[1]TEMPLATE!$K$100</definedName>
    <definedName name="M02S02F08">'[1]M02-S02'!$AI$23</definedName>
    <definedName name="M02S02F08disp">[1]TEMPLATE!$K$101</definedName>
    <definedName name="M02S02F09">'[1]M02-S02'!$AM$23</definedName>
    <definedName name="M02S02F09disp">[1]TEMPLATE!$K$102</definedName>
    <definedName name="M02S02F10">'[1]M02-S02'!$AT$23</definedName>
    <definedName name="M02S02F10disp">[1]TEMPLATE!$K$103</definedName>
    <definedName name="M02S02F11">'[1]M02-S02'!$AW$23</definedName>
    <definedName name="M02S02F11disp">[1]TEMPLATE!$K$104</definedName>
    <definedName name="M02S02F14">'[1]M02-S02'!$P$28</definedName>
    <definedName name="M02S02F14disp">[1]TEMPLATE!$K$107</definedName>
    <definedName name="M02S02F15">'[1]M02-S02'!$AJ$39</definedName>
    <definedName name="M02S02F15disp">[1]TEMPLATE!$K$108</definedName>
    <definedName name="M02S02F16">'[1]M02-S02'!$P$39</definedName>
    <definedName name="M02S02F16disp">[1]TEMPLATE!$K$109</definedName>
    <definedName name="M02S02F17">'[1]M02-S02'!$U$39</definedName>
    <definedName name="M02S02F17disp">[1]TEMPLATE!$K$110</definedName>
    <definedName name="M02S02F18">'[1]M02-S02'!$P$43</definedName>
    <definedName name="M02S02F18disp">[1]TEMPLATE!$K$111</definedName>
    <definedName name="M02S02F19">'[1]M02-S02'!$AS$39</definedName>
    <definedName name="M02S02F19disp">[1]TEMPLATE!$K$112</definedName>
    <definedName name="M02S02F20">'[1]M02-S02'!$U$43</definedName>
    <definedName name="M02S02F20disp">[1]TEMPLATE!$K$113</definedName>
    <definedName name="M02S02F21">'[1]M02-S02'!$AB$43</definedName>
    <definedName name="M02S02F21disp">[1]TEMPLATE!$K$114</definedName>
    <definedName name="M02S02F22">'[1]M02-S02'!$AG$43</definedName>
    <definedName name="M02S02F22disp">[1]TEMPLATE!$K$115</definedName>
    <definedName name="M02S02F23">'[1]M02-S02'!$AL$43</definedName>
    <definedName name="M02S02F23disp">[1]TEMPLATE!$K$116</definedName>
    <definedName name="M02S02F24">'[1]M02-S02'!$AR$43</definedName>
    <definedName name="M02S02F24disp">[1]TEMPLATE!$K$117</definedName>
    <definedName name="M02S02F25">'[1]M02-S02'!$J$49</definedName>
    <definedName name="M02S02F25disp">[1]TEMPLATE!$K$118</definedName>
    <definedName name="M02S02F26">'[1]M02-S02'!$R$49</definedName>
    <definedName name="M02S02F26disp">[1]TEMPLATE!$K$119</definedName>
    <definedName name="M02S02F27">'[1]M02-S02'!$J$53</definedName>
    <definedName name="M02S02F27disp">[1]TEMPLATE!$K$120</definedName>
    <definedName name="M02S02F28">'[1]M02-S02'!$J$57</definedName>
    <definedName name="M02S02F28disp">[1]TEMPLATE!$K$121</definedName>
    <definedName name="M02S02F29">'[1]M02-S02'!$R$57</definedName>
    <definedName name="M02S02F29disp">[1]TEMPLATE!$K$122</definedName>
    <definedName name="M02S02F30">'[1]M02-S02'!$Y$57</definedName>
    <definedName name="M02S02F30disp">[1]TEMPLATE!$K$123</definedName>
    <definedName name="M02S02F31">'[1]M02-S02'!$AF$48</definedName>
    <definedName name="M02S02F31disp">[1]TEMPLATE!$K$124</definedName>
    <definedName name="M02S02F32">'[1]M02-S02'!$BM$43</definedName>
    <definedName name="M02S02F33">'[1]M02-S02'!$R$53</definedName>
    <definedName name="M02S02F33disp">[1]TEMPLATE!$K$126</definedName>
    <definedName name="M02S02F34">'[1]M02-S02'!$AM$20</definedName>
    <definedName name="M02S02F34disp">[1]TEMPLATE!$K$127</definedName>
    <definedName name="M02S03F01">'[1]M02-S03'!$U$17</definedName>
    <definedName name="M02S03F01disp">[1]TEMPLATE!$K$130</definedName>
    <definedName name="M02S03F02">'[1]M02-S03'!$AQ$14</definedName>
    <definedName name="M02S03F03">'[1]M02-S03'!$U$21</definedName>
    <definedName name="M02S03F03disp">[1]TEMPLATE!$K$132</definedName>
    <definedName name="M02S03F04">'[1]M02-S03'!$AB$21</definedName>
    <definedName name="M02S03F04disp">[1]TEMPLATE!$K$133</definedName>
    <definedName name="M02S03F05">'[1]M02-S03'!$AJ$17</definedName>
    <definedName name="M02S03F05disp">[1]TEMPLATE!$K$134</definedName>
    <definedName name="M02S03F06">'[1]M02-S03'!$N$25</definedName>
    <definedName name="M02S03F06disp">[1]TEMPLATE!$K$135</definedName>
    <definedName name="M02S03F07">'[1]M02-S03'!$U$25</definedName>
    <definedName name="M02S03F07disp">[1]TEMPLATE!$K$136</definedName>
    <definedName name="M02S03F08">'[1]M02-S03'!$AB$25</definedName>
    <definedName name="M02S03F08disp">[1]TEMPLATE!$K$137</definedName>
    <definedName name="M02S03F09">'[1]M02-S03'!$AJ$25</definedName>
    <definedName name="M02S03F09disp">[1]TEMPLATE!$K$138</definedName>
    <definedName name="M02S03F10">'[1]M02-S03'!$AQ$25</definedName>
    <definedName name="M02S03F10disp">[1]TEMPLATE!$K$139</definedName>
    <definedName name="M02S03F11">'[1]M02-S03'!$AT$25</definedName>
    <definedName name="M02S03F11disp">[1]TEMPLATE!$K$140</definedName>
    <definedName name="M02S03F12">'[1]M02-S03'!$AD$31</definedName>
    <definedName name="M02S03F12disp">[1]TEMPLATE!$K$141</definedName>
    <definedName name="M02S03F13">'[1]M02-S03'!$U$35</definedName>
    <definedName name="M02S03F13disp">[1]TEMPLATE!$K$142</definedName>
    <definedName name="M02S03F14">'[1]M02-S03'!$AB$35</definedName>
    <definedName name="M02S03F14disp">[1]TEMPLATE!$K$143</definedName>
    <definedName name="M02S03F15">'[1]M02-S03'!$N$39</definedName>
    <definedName name="M02S03F15disp">[1]TEMPLATE!$K$144</definedName>
    <definedName name="M02S03F16">'[1]M02-S03'!$U$39</definedName>
    <definedName name="M02S03F16disp">[1]TEMPLATE!$K$145</definedName>
    <definedName name="M02S03F17">'[1]M02-S03'!$AB$39</definedName>
    <definedName name="M02S03F17disp">[1]TEMPLATE!$K$146</definedName>
    <definedName name="M02S03F18">'[1]M02-S03'!$AJ$21</definedName>
    <definedName name="M02S03F18disp">[1]TEMPLATE!$K$147</definedName>
    <definedName name="M02S04F01">'[1]M02-S04'!$V$14</definedName>
    <definedName name="M02S04F01disp">[1]TEMPLATE!$K$151</definedName>
    <definedName name="M02S04F02">'[1]M02-S04'!$AD$14</definedName>
    <definedName name="M02S04F02disp">[1]TEMPLATE!$K$152</definedName>
    <definedName name="M02S04F03">'[1]M02-S04'!$AK$14</definedName>
    <definedName name="M02S04F03disp">[1]TEMPLATE!$K$153</definedName>
    <definedName name="M02S04F04">'[1]M02-S04'!$V$18</definedName>
    <definedName name="M02S04F04disp">[1]TEMPLATE!$K$154</definedName>
    <definedName name="M02S04F05">'[1]M02-S04'!$AK$18</definedName>
    <definedName name="M02S04F05disp">[1]TEMPLATE!$K$155</definedName>
    <definedName name="M02S04F06">'[1]M02-S04'!$AR$18</definedName>
    <definedName name="M02S04F06disp">[1]TEMPLATE!$K$156</definedName>
    <definedName name="M02S04F07">'[1]M02-S04'!$AU$18</definedName>
    <definedName name="M02S04F07disp">[1]TEMPLATE!$K$157</definedName>
    <definedName name="M02S04F08">'[1]M02-S04'!$AD$24</definedName>
    <definedName name="M02S04F08disp">[1]TEMPLATE!$K$158</definedName>
    <definedName name="M02S04F09">'[1]M02-S04'!$AK$24</definedName>
    <definedName name="M02S04F09disp">[1]TEMPLATE!$K$159</definedName>
    <definedName name="M02S04F10">'[1]M02-S04'!$AD$28</definedName>
    <definedName name="M02S04F10disp">[1]TEMPLATE!$K$160</definedName>
    <definedName name="M02S04F11">'[1]M02-S04'!$AK$28</definedName>
    <definedName name="M02S04F11disp">[1]TEMPLATE!$K$161</definedName>
    <definedName name="M02S04F12">'[1]M02-S04'!$AR$28</definedName>
    <definedName name="M02S04F12disp">[1]TEMPLATE!$K$162</definedName>
    <definedName name="M02S04F13">'[1]M02-S04'!$AD$34</definedName>
    <definedName name="M02S04F13disp">[1]TEMPLATE!$K$163</definedName>
    <definedName name="M02S04F14">'[1]M02-S04'!$AK$34</definedName>
    <definedName name="M02S04F14disp">[1]TEMPLATE!$K$164</definedName>
    <definedName name="M02S04F15">'[1]M02-S04'!$AD$37</definedName>
    <definedName name="M02S04F15disp">[1]TEMPLATE!$K$165</definedName>
    <definedName name="M02S04F16">'[1]M02-S04'!$AK$37</definedName>
    <definedName name="M02S04F16disp">[1]TEMPLATE!$K$166</definedName>
    <definedName name="M02S04F17">'[1]M02-S04'!$AR$37</definedName>
    <definedName name="M02S04F18disp">[1]TEMPLATE!$K$168</definedName>
    <definedName name="M02S04F19disp">[1]TEMPLATE!$K$169</definedName>
    <definedName name="M02S04F20disp">[1]TEMPLATE!$K$170</definedName>
    <definedName name="M02S04F21">'[1]M02-S04'!$AD$18</definedName>
    <definedName name="M02S04F21disp">[1]TEMPLATE!$K$171</definedName>
    <definedName name="M05S01AF01">'[1]M05-S01a'!$AE$44</definedName>
    <definedName name="M05S01AF01disp">[1]TEMPLATE!$K$179</definedName>
    <definedName name="M05S01AF02">'[1]M05-S01a'!$P$48</definedName>
    <definedName name="M05S01AF02disp">[1]TEMPLATE!$K$180</definedName>
    <definedName name="M05S01AF03">'[1]M05-S01a'!$AE$48</definedName>
    <definedName name="M05S01AF03disp">[1]TEMPLATE!$K$181</definedName>
    <definedName name="M05S01AF04">'[1]M05-S01a'!$AE$52</definedName>
    <definedName name="M05S01AF04disp">[1]TEMPLATE!$K$182</definedName>
    <definedName name="M05S01AF05">'[1]M05-S01a'!$AG$52</definedName>
    <definedName name="M05S01AF05disp">[1]TEMPLATE!$K$183</definedName>
    <definedName name="M05S01AF06">'[1]M05-S01a'!$P$56</definedName>
    <definedName name="M05S01AF06disp">[1]TEMPLATE!$K$184</definedName>
    <definedName name="M05S01AF07">'[1]M05-S01a'!$W$56</definedName>
    <definedName name="M05S01AF07disp">[1]TEMPLATE!$K$185</definedName>
    <definedName name="M05S01AF08">'[1]M05-S01a'!$AE$56</definedName>
    <definedName name="M05S01AF08disp">[1]TEMPLATE!$K$186</definedName>
    <definedName name="M05S01AF09">'[1]M05-S01a'!$P$59</definedName>
    <definedName name="M05S01AF09disp">[1]TEMPLATE!$K$187</definedName>
    <definedName name="M05S01AF10">'[1]M05-S01a'!$W$59</definedName>
    <definedName name="M05S01AF10disp">[1]TEMPLATE!$K$188</definedName>
    <definedName name="M05S01AF11">'[1]M05-S01a'!$AE$62</definedName>
    <definedName name="M05S01AF11disp">[1]TEMPLATE!$K$189</definedName>
    <definedName name="M05S01AF12">'[1]M05-S01a'!$AL$62</definedName>
    <definedName name="M05S01AF12disp">[1]TEMPLATE!$K$190</definedName>
    <definedName name="M05S01AF13">'[1]M05-S01a'!$AO$62</definedName>
    <definedName name="M05S01AF13disp">[1]TEMPLATE!$K$191</definedName>
    <definedName name="M05S01AF14">'[1]M05-S01a'!$U$73</definedName>
    <definedName name="M05S01AF14disp">[1]TEMPLATE!$K$192</definedName>
    <definedName name="M05S01AF15">'[1]M05-S01a'!$U$77</definedName>
    <definedName name="M05S01AF15disp">[1]TEMPLATE!$K$193</definedName>
    <definedName name="M05S01AF16">'[1]M05-S01a'!$AI$77</definedName>
    <definedName name="M05S01AF16disp">[1]TEMPLATE!$K$194</definedName>
    <definedName name="M05S01AF17">'[1]M05-S01a'!$AE$59</definedName>
    <definedName name="M05S01AF17disp">[1]TEMPLATE!$K$195</definedName>
    <definedName name="M05S01F06">'[1]M05-S01a'!#REF!</definedName>
    <definedName name="M05S01F11">'[1]M05-S01a'!$AE$48</definedName>
    <definedName name="M05S01F12">'[1]M05-S01a'!$AE$52</definedName>
    <definedName name="M05S01F13">'[1]M05-S01a'!$AG$52</definedName>
    <definedName name="M05S04F01">'[1]M05-S04'!$AE$71</definedName>
    <definedName name="M05S05F01">'[1]M05-S05'!$Q$63</definedName>
    <definedName name="M05S05F02">'[1]M05-S05'!$Y$63</definedName>
    <definedName name="M05S06F01">#REF!</definedName>
    <definedName name="M05S06F02">#REF!</definedName>
    <definedName name="M05S06F03">#REF!</definedName>
    <definedName name="M05S07F07">'[1]M05-S07'!$L$21</definedName>
    <definedName name="M05S07F08">'[1]M05-S07'!$AF$17</definedName>
    <definedName name="M05S07F09">'[1]M05-S07'!$AF$24</definedName>
    <definedName name="M05S07F10">'[1]M05-S07'!$L$22</definedName>
    <definedName name="M05S07F11">'[1]M05-S07'!$AU$24</definedName>
    <definedName name="M05S07F21">'[1]M05-S07'!$L$23</definedName>
    <definedName name="M1S1">[1]TEMPLATE!$B$10</definedName>
    <definedName name="M1S2">[1]TEMPLATE!$B$11</definedName>
    <definedName name="M1S3">[1]TEMPLATE!$B$12</definedName>
    <definedName name="M1S4">[1]TEMPLATE!$B$13</definedName>
    <definedName name="M2S1">[1]TEMPLATE!$B$19</definedName>
    <definedName name="M2S2">[1]TEMPLATE!$B$20</definedName>
    <definedName name="M2S3">[1]TEMPLATE!$B$21</definedName>
    <definedName name="M2S4">[1]TEMPLATE!$B$22</definedName>
    <definedName name="M3S1">[1]TEMPLATE!$B$28</definedName>
    <definedName name="M3S10">[1]TEMPLATE!$B$37</definedName>
    <definedName name="M3S11">[1]TEMPLATE!$B$38</definedName>
    <definedName name="M3S2">[1]TEMPLATE!$B$29</definedName>
    <definedName name="M3S3">[1]TEMPLATE!$B$30</definedName>
    <definedName name="M3S4">[1]TEMPLATE!$B$31</definedName>
    <definedName name="M3S5">[1]TEMPLATE!$B$32</definedName>
    <definedName name="M3S6">[1]TEMPLATE!$B$33</definedName>
    <definedName name="M3S7">[1]TEMPLATE!$B$34</definedName>
    <definedName name="M3S8">[1]TEMPLATE!$B$35</definedName>
    <definedName name="M3S9">[1]TEMPLATE!$B$36</definedName>
    <definedName name="M4S10">[1]TEMPLATE!$B$49</definedName>
    <definedName name="M4S11">[1]TEMPLATE!$B$50</definedName>
    <definedName name="M4S4UNITCHECK">#REF!</definedName>
    <definedName name="M4S5UNITCHECK">#REF!</definedName>
    <definedName name="M4S6UNITCHECK">#REF!</definedName>
    <definedName name="M4S7UNITCHECK">#REF!</definedName>
    <definedName name="M4S8UNITCHECK">#REF!</definedName>
    <definedName name="M4S9UNITCHECK">#REF!</definedName>
    <definedName name="M5S1a">[1]TEMPLATE!$B$52</definedName>
    <definedName name="M5S1b">[1]TEMPLATE!$B$53</definedName>
    <definedName name="M5S2">[1]TEMPLATE!$B$54</definedName>
    <definedName name="M5S3">[1]TEMPLATE!$B$55</definedName>
    <definedName name="M5S4">[1]TEMPLATE!$B$56</definedName>
    <definedName name="M5S5">[1]TEMPLATE!$B$57</definedName>
    <definedName name="M5S6">[1]TEMPLATE!$B$58</definedName>
    <definedName name="M5S7">[1]TEMPLATE!$B$59</definedName>
    <definedName name="MAIN3">[1]TEMPLATE!$B$27</definedName>
    <definedName name="MEASTOTALALL">[1]TEMPLATE!$H$33</definedName>
    <definedName name="OBR_Amount_Requested">'[1]M05-S01b'!#REF!</definedName>
    <definedName name="OBR_Amount_Requested_Final">#REF!</definedName>
    <definedName name="OVERRIDETOTAL">[1]TEMPLATE!#REF!</definedName>
    <definedName name="PAYMENTLIST">[1]!PAYMENT[Payment to]</definedName>
    <definedName name="PAYTO">[1]!PAYMENT[Payment to]</definedName>
    <definedName name="PEAKTD">#REF!</definedName>
    <definedName name="PL_APS_ISR">'[1]DATA TABLES_S09 Other'!#REF!</definedName>
    <definedName name="PL_Desktop_kWhSavings">'[1]DATA TABLES_S09 Other'!#REF!</definedName>
    <definedName name="PL_Desktop_kWSavings">'[1]DATA TABLES_S09 Other'!#REF!</definedName>
    <definedName name="PL_HoursinaYear">'[1]DATA TABLES_S09 Other'!#REF!</definedName>
    <definedName name="PL_HoursOnWeekday">'[1]DATA TABLES_S09 Other'!#REF!</definedName>
    <definedName name="PL_HoursOnWeekend">'[1]DATA TABLES_S09 Other'!#REF!</definedName>
    <definedName name="PL_kW_WeekdayOffhrs">'[1]DATA TABLES_S09 Other'!#REF!</definedName>
    <definedName name="PL_kW_WkndOffHrs">'[1]DATA TABLES_S09 Other'!#REF!</definedName>
    <definedName name="PL_Laptop_kWHSavings">'[1]DATA TABLES_S09 Other'!#REF!</definedName>
    <definedName name="PL_Laptop_kWSavings">'[1]DATA TABLES_S09 Other'!#REF!</definedName>
    <definedName name="PL_VMC_kW_GlassFront">'[1]DATA TABLES_S09 Other'!#REF!</definedName>
    <definedName name="PL_VMC_kW_NonRefrigerated">'[1]DATA TABLES_S09 Other'!#REF!</definedName>
    <definedName name="PL_VMC_kW_Refrigerated">'[1]DATA TABLES_S09 Other'!#REF!</definedName>
    <definedName name="PL_VMC_SF_GlassFront">'[1]DATA TABLES_S09 Other'!#REF!</definedName>
    <definedName name="PL_VMC_SF_NonRefrigerated">'[1]DATA TABLES_S09 Other'!#REF!</definedName>
    <definedName name="PL_VMC_SF_Refrigerated">'[1]DATA TABLES_S09 Other'!#REF!</definedName>
    <definedName name="PL_VMC_table">#REF!</definedName>
    <definedName name="PL_WeekdayHrsOpen">'[1]DATA TABLES_S09 Other'!#REF!</definedName>
    <definedName name="PL_WeeksPerYear">'[1]DATA TABLES_S09 Other'!#REF!</definedName>
    <definedName name="PL_WkndHrsOpen">'[1]DATA TABLES_S09 Other'!#REF!</definedName>
    <definedName name="PlugLoad_PowerStrip_table">#REF!</definedName>
    <definedName name="PortalLink">'[1]DATA TABLES_Project'!$G$4</definedName>
    <definedName name="_xlnm.Print_Area" localSheetId="0">'Summary Report'!$P$9:$AP$70</definedName>
    <definedName name="PROGRAM">[1]!Tbl_ProgramType[Program Type]</definedName>
    <definedName name="PROGRESSSTATUS">[1]TEMPLATE!$H$5</definedName>
    <definedName name="PROJECTTYPELIST">[1]!Tbl_ProgramType[Program Type]</definedName>
    <definedName name="PROJID">'[1]M05-S07'!$AU$17</definedName>
    <definedName name="PROJSTATEXP">'[1]DATA TABLES_Project'!$A$46</definedName>
    <definedName name="PROJSTATMEASURE">'[1]DATA TABLES_Project'!$A$42</definedName>
    <definedName name="RATECLASSLIST">#REF!</definedName>
    <definedName name="Refrigerated_Beverage_Vending_Machine">LIST_STD_PLUGLOAD</definedName>
    <definedName name="SHEAT">[1]!SPACEHEAT[Heating Type]</definedName>
    <definedName name="SitePeakkW">'[1]M05-S07'!#REF!</definedName>
    <definedName name="SpaceCooling_No_AC">'[1]DATA TABLES_Project'!#REF!</definedName>
    <definedName name="SPACECOOLINGTYPE">#REF!</definedName>
    <definedName name="SPACEHEATINGTYPE">#REF!</definedName>
    <definedName name="SPILLOVERNUMBER">'[1]DATA TABLES_Project'!#REF!</definedName>
    <definedName name="Status_Final">'[1]DATA TABLES_Project'!$A$114</definedName>
    <definedName name="Status_Pre">'[1]DATA TABLES_Project'!$A$113</definedName>
    <definedName name="STDFOODCAPMAX">#REF!</definedName>
    <definedName name="STDFOODCAPMAX2">#REF!</definedName>
    <definedName name="STDFOODCAPMIN">#REF!</definedName>
    <definedName name="STDFOODCAPMIN2">#REF!</definedName>
    <definedName name="STDFOODMEASLOOKUP">[1]!TBL_STD_PLUG[Measure Lookup]</definedName>
    <definedName name="STDHVACEFFMIN">#REF!</definedName>
    <definedName name="STDHVACEFFMIN2">#REF!</definedName>
    <definedName name="STDHVACMEASURES">#REF!</definedName>
    <definedName name="STDHVACTONMAX">#REF!</definedName>
    <definedName name="STDHVACTONMIN">#REF!</definedName>
    <definedName name="STDLIGHTBASEMAX">[1]!TBL_STD_LIGHT[Baseline Max Wattage]</definedName>
    <definedName name="STDLIGHTBASEMIN">[1]!TBL_STD_LIGHT[Baseline Min Wattage]</definedName>
    <definedName name="STDLIGHTCATLIST">[1]!STDLIGHTCAT[Eff Category 1]</definedName>
    <definedName name="STDLIGHTCONMIN">INDEX([1]!TBL_STD_LIGHTCONT[Min Watts Controlled],MATCH('[1]M03-S03'!$C1,#REF!,0))</definedName>
    <definedName name="STDLIGHTEFFMAX">[1]!TBL_STD_LIGHT[Eff Max Wattage]</definedName>
    <definedName name="STDLIGHTEFFMIN">[1]!TBL_STD_LIGHT[Eff Min Wattage]</definedName>
    <definedName name="STDLIGHTINEFCAT1_LIST">INDEX([1]!STDLIGHTINEFCAT1[Options],MATCH(INDEX([1]!TBL_STD_LIGHT[Ineff Dropdown 1],MATCH('[1]M03-S02'!$P1,[1]!TBL_STD_LIGHT[Front End Measure Name],0)),[1]!STDLIGHTINEFCAT1[Ineff Dropdown 1],0),1):INDEX([1]!STDLIGHTINEFCAT1[Options],MATCH(INDEX([1]!TBL_STD_LIGHT[Ineff Dropdown 1],MATCH('[1]M03-S02'!$P1,[1]!TBL_STD_LIGHT[Front End Measure Name],0)),[1]!STDLIGHTINEFCAT1[Ineff Dropdown 1],1),1)</definedName>
    <definedName name="STDLIGHTINEFCAT2_LIST">INDEX([1]!STDLIGHTINEFCAT2[Options],MATCH('[1]M03-S02'!$AH1&amp;"_"&amp;INDEX([1]!TBL_STD_LIGHT[Ineff Dropdown 2],MATCH('[1]M03-S02'!$P1,[1]!TBL_STD_LIGHT[Front End Measure Name],0)),[1]!STDLIGHTINEFCAT2[Match],0),1):INDEX([1]!STDLIGHTINEFCAT2[Options],MATCH('[1]M03-S02'!$AH1&amp;"_"&amp;INDEX([1]!TBL_STD_LIGHT[Ineff Dropdown 2],MATCH('[1]M03-S02'!$P1,[1]!TBL_STD_LIGHT[Front End Measure Name],0)),[1]!STDLIGHTINEFCAT2[Match],1),1)</definedName>
    <definedName name="STDLIGHTINEFCAT2DROP">[1]!TBL_STD_LIGHT[Ineff Dropdown 2]</definedName>
    <definedName name="STDLIGHTINEFCAT2NAME">[1]!STDLIGHTINEFCAT2[Full Name]</definedName>
    <definedName name="STDLIGHTINEFCAT2W">[1]!STDLIGHTINEFCAT2[System Wattage]</definedName>
    <definedName name="STDLIGHTINEFF_System_Watt">[1]!STDLIGHTINEFCAT2[System Wattage]</definedName>
    <definedName name="STDLIGHTMEASURELIST">INDEX([1]!TBL_STD_LIGHT[Front End Measure Name],MATCH('[1]M03-S02'!$G1,[1]!TBL_STD_LIGHT[Eff Category 1],0),1):INDEX([1]!TBL_STD_LIGHT[Front End Measure Name],MATCH('[1]M03-S02'!$G1,[1]!TBL_STD_LIGHT[Eff Category 1],1),1)</definedName>
    <definedName name="STDWATERCAPMAX">#REF!</definedName>
    <definedName name="STDWATERCAPMIN">#REF!</definedName>
    <definedName name="STDWATEREFFMIN">#REF!</definedName>
    <definedName name="STDWATERMEASLOOKUP">[1]!TBL_STD_WATER[Measure Lookup]</definedName>
    <definedName name="STDWATERSTORCAPMAX">#REF!</definedName>
    <definedName name="STDWATERSTORCAPMIN">#REF!</definedName>
    <definedName name="Table_ECMHydro_Hours">#REF!</definedName>
    <definedName name="TAXLIST">[1]!TAXENTITY[Tax Entity]</definedName>
    <definedName name="TBL_STD_HEAT_MAX">#REF!</definedName>
    <definedName name="TBL_STD_HEAT_MEAS">[1]!TBL_STD_HEAT[Measure Lookup]</definedName>
    <definedName name="TBL_STD_HEAT_MIN">#REF!</definedName>
    <definedName name="TBL_STD_HVAC_MAX">#REF!</definedName>
    <definedName name="TBL_STD_HVAC_MEAS">[1]!TBL_STD_HVAC[Measure Lookup]</definedName>
    <definedName name="TBL_STD_HVAC_MIN">#REF!</definedName>
    <definedName name="TBL_STD_RES_MAX">[1]!TBL_STD_RES[Max Value]</definedName>
    <definedName name="TBL_STD_RES_MEAS">[1]!TBL_STD_RES[Measure Lookup]</definedName>
    <definedName name="TBL_STD_RES_MIN">[1]!TBL_STD_RES[Minimum Value]</definedName>
    <definedName name="Thm_Customer_Total_All">[1]TEMPLATE!$P$33</definedName>
    <definedName name="Thm_Reported_Total_All">[1]TEMPLATE!$M$33</definedName>
    <definedName name="TransferStatus">'[1]M05-S07'!$AU$30</definedName>
    <definedName name="TRM_Lighting_HOU">[1]!LIGHTINGTYPE[TRM Lighting HOU]</definedName>
    <definedName name="Txt_NoTA">'[1]DATA TABLES_Project'!$D$148</definedName>
    <definedName name="Txt_Rqd">'[1]DATA TABLES_Project'!$D$144</definedName>
    <definedName name="Txt_SubMthdEmail">'[1]DATA TABLES_Project'!$D$147</definedName>
    <definedName name="Txt_SubMthdOnline">'[1]DATA TABLES_Project'!$D$146</definedName>
    <definedName name="USA">[1]!STATES[Abbrev]</definedName>
    <definedName name="VERSION">[1]TEMPLATE!$B$1</definedName>
    <definedName name="WATERHEATINGTYPE">[1]!Table18[Water Heating]</definedName>
    <definedName name="WHB_BlrRstCtrl_ESF">'[1]DATA TABLES_S05 Refrigeration'!#REF!</definedName>
    <definedName name="WHB_CombiBoiler_BaseUEF">'[1]DATA TABLES_S05 Refrigeration'!#REF!</definedName>
    <definedName name="WHB_CombiBoiler_QualUEF">'[1]DATA TABLES_S05 Refrigeration'!#REF!</definedName>
    <definedName name="WHB_DHWCtrl_AnnkWhSav">'[1]DATA TABLES_S05 Refrigeration'!#REF!</definedName>
    <definedName name="WHB_HPWH_BaseUEF">'[1]DATA TABLES_S05 Refrigeration'!#REF!</definedName>
    <definedName name="WHB_HPWH_CFOffice">'[1]DATA TABLES_S05 Refrigeration'!#REF!</definedName>
    <definedName name="WHB_HPWH_CFSchool">'[1]DATA TABLES_S05 Refrigeration'!#REF!</definedName>
    <definedName name="WHB_HPWH_HrsOffice">'[1]DATA TABLES_S05 Refrigeration'!#REF!</definedName>
    <definedName name="WHB_HPWH_HrsSchool">'[1]DATA TABLES_S05 Refrigeration'!#REF!</definedName>
    <definedName name="WHB_HPWH_QualUEF">'[1]DATA TABLES_S05 Refrigeration'!#REF!</definedName>
    <definedName name="YESNOLIST">[1]!YESNO[Options]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C38" i="1" l="1"/>
  <c r="AC37" i="1"/>
  <c r="AC41" i="1" l="1"/>
  <c r="AC39" i="1"/>
  <c r="AC40" i="1"/>
  <c r="C8" i="2"/>
  <c r="C4" i="2"/>
  <c r="C5" i="2" a="1"/>
  <c r="C5" i="2" s="1"/>
  <c r="C6" i="2" s="1"/>
  <c r="S55" i="1" s="1"/>
  <c r="P49" i="1" l="1"/>
  <c r="O6" i="1" l="1"/>
  <c r="P13" i="1"/>
  <c r="AE15" i="1"/>
  <c r="AE16" i="1"/>
  <c r="AE18" i="1"/>
  <c r="AE19" i="1"/>
  <c r="AE20" i="1"/>
  <c r="AE65" i="1"/>
  <c r="AE66" i="1"/>
  <c r="P69" i="1"/>
  <c r="AK55" i="1" l="1"/>
  <c r="AB5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tc={F3DFDFBD-F9B8-43B3-8189-96DE69C73708}</author>
  </authors>
  <commentList>
    <comment ref="C5" authorId="0" shapeId="0" xr:uid="{F3DFDFBD-F9B8-43B3-8189-96DE69C73708}">
      <text>
        <t>[Threaded comment]
Your version of Excel allows you to read this threaded comment; however, any edits to it will get removed if the file is opened in a newer version of Excel. Learn more: https://go.microsoft.com/fwlink/?linkid=870924
Comment:
    Make sure that C5 and C6 are tied to the kWh in the summary, you can put 0 for C8 since we are not reporting therms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<sst xmlns="http://schemas.openxmlformats.org/spreadsheetml/2006/main" count="67" uniqueCount="59">
  <si>
    <t>Email:</t>
  </si>
  <si>
    <t>Phone:</t>
  </si>
  <si>
    <t>Learn more online or contact 
a program representative today!</t>
  </si>
  <si>
    <t>https://www.dominionenergy.com/virginia/save-energy</t>
  </si>
  <si>
    <t>Online:</t>
  </si>
  <si>
    <t>Already planning future projects?</t>
  </si>
  <si>
    <t>Additional Resources</t>
  </si>
  <si>
    <t xml:space="preserve"> emissions eliminated</t>
  </si>
  <si>
    <t>for one month</t>
  </si>
  <si>
    <t>from the road</t>
  </si>
  <si>
    <r>
      <t>tons of landfill CO</t>
    </r>
    <r>
      <rPr>
        <vertAlign val="subscript"/>
        <sz val="13"/>
        <color theme="1"/>
        <rFont val="Arial"/>
        <family val="2"/>
      </rPr>
      <t>2</t>
    </r>
  </si>
  <si>
    <t>homes powered</t>
  </si>
  <si>
    <t xml:space="preserve">gas vehicles removed </t>
  </si>
  <si>
    <t>https://www.epa.gov/energy/greenhouse-gases-equivalencies-calculator-calculations-and-references</t>
  </si>
  <si>
    <t>is equivalent to…</t>
  </si>
  <si>
    <t>kWh Savings</t>
  </si>
  <si>
    <t>https://www.eia.gov/tools/faqs/faq.php?id=74&amp;t=11</t>
  </si>
  <si>
    <t>Impact Summary</t>
  </si>
  <si>
    <t>Project Cost Without Incentive</t>
  </si>
  <si>
    <t>Project Summary</t>
  </si>
  <si>
    <t xml:space="preserve">Email: </t>
  </si>
  <si>
    <t xml:space="preserve">Phone: </t>
  </si>
  <si>
    <t>Contact:</t>
  </si>
  <si>
    <t>Project Address:</t>
  </si>
  <si>
    <t xml:space="preserve">Project ID: </t>
  </si>
  <si>
    <t>Energy Efficiency Incentive Report</t>
  </si>
  <si>
    <t>Estimated Incentive</t>
  </si>
  <si>
    <t>Annual Energy Savings (kWh)</t>
  </si>
  <si>
    <t>Measure Effective Useful Life (yrs)</t>
  </si>
  <si>
    <t>Project Cost with Incentive</t>
  </si>
  <si>
    <t>Annual Cost Savings</t>
  </si>
  <si>
    <t>Simple Payback (yrs)</t>
  </si>
  <si>
    <t>Electricity Cost ($/kWh)</t>
  </si>
  <si>
    <t>References</t>
  </si>
  <si>
    <t>Metric tons CO2E/ton of waste recycled instead of landfilled</t>
  </si>
  <si>
    <t>Metric tons CO2/home/month.</t>
  </si>
  <si>
    <t>Metric tons C02E/vehicle/year</t>
  </si>
  <si>
    <t>Metric tons CO2/kWh</t>
  </si>
  <si>
    <t>fl</t>
  </si>
  <si>
    <t>Cells in blue are user-entered items. Cells in white are default and calculated values.</t>
  </si>
  <si>
    <t>Metric tons CO2</t>
  </si>
  <si>
    <t>Savings</t>
  </si>
  <si>
    <t>Project ID</t>
  </si>
  <si>
    <t>Address Line 1</t>
  </si>
  <si>
    <t>Address Line 2</t>
  </si>
  <si>
    <t>Contact Name</t>
  </si>
  <si>
    <t>XXX-XXX-XXXX</t>
  </si>
  <si>
    <t>Email Address</t>
  </si>
  <si>
    <t>Trade Ally Name</t>
  </si>
  <si>
    <t>Simple Return on Investment (ROI)</t>
  </si>
  <si>
    <t>Annualized Return on Investment (ROI)</t>
  </si>
  <si>
    <t>lb CO2/mWh</t>
  </si>
  <si>
    <t>*using eGrid region RFCW (RFC West) non-baseload output emission rate</t>
  </si>
  <si>
    <t>Greenhouse Gas Equivalencies Calculator - Calculations and References | US EPA</t>
  </si>
  <si>
    <r>
      <rPr>
        <sz val="11"/>
        <color theme="10"/>
        <rFont val="Calibri"/>
        <family val="2"/>
      </rPr>
      <t xml:space="preserve">See conversions in "Electricity Used" Calc here: </t>
    </r>
    <r>
      <rPr>
        <u/>
        <sz val="11"/>
        <color theme="10"/>
        <rFont val="Calibri"/>
        <family val="2"/>
      </rPr>
      <t>https://www.epa.gov/energy/greenhouse-gas-equivalencies-calculator-calculations-and-references#lbscoal</t>
    </r>
  </si>
  <si>
    <t xml:space="preserve">Instructions: </t>
  </si>
  <si>
    <t>1. Complete the general project info and contact information fields.</t>
  </si>
  <si>
    <t>3. The dark gray cells and Impact Summary section will autopopulate.</t>
  </si>
  <si>
    <t>2. In the Project Summary section, enter the project cost, estimated incentive, annual energy savings, measure useful life, and electricity cost ($/kWh) in the light gray cells.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</si>
</sst>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"/>
    <numFmt numFmtId="165" formatCode="&quot;powering&quot;\ #,##0.0"/>
    <numFmt numFmtId="166" formatCode="0.0"/>
    <numFmt numFmtId="167" formatCode="0.0000"/>
    <numFmt numFmtId="168" formatCode="#,###\ &quot;kWh&quot;"/>
    <numFmt numFmtId="169" formatCode="&quot;$&quot;#,##0.00"/>
    <numFmt numFmtId="170" formatCode="[&lt;=9999999]###\-####;\(###\)\ ###\-####"/>
    <numFmt numFmtId="171" formatCode="0.0%"/>
  </numFmts>
  <fonts count="42" x14ac:knownFonts="1">
    <font>
      <sz val="11"/>
      <color theme="1"/>
      <name val="Calibri"/>
      <family val="2"/>
    </font>
    <font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0"/>
      <name val="Arial"/>
      <family val="2"/>
    </font>
    <font>
      <u/>
      <sz val="11"/>
      <color theme="10"/>
      <name val="Calibri"/>
      <family val="2"/>
    </font>
    <font>
      <sz val="11"/>
      <color theme="1"/>
      <name val="Arial"/>
      <family val="2"/>
    </font>
    <font>
      <b/>
      <sz val="11"/>
      <color theme="0"/>
      <name val="Arial"/>
      <family val="2"/>
    </font>
    <font>
      <sz val="11"/>
      <color rgb="FF0070C0"/>
      <name val="Arial"/>
      <family val="2"/>
    </font>
    <font>
      <u/>
      <sz val="11"/>
      <color rgb="FF0070C0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b/>
      <sz val="20"/>
      <color theme="1"/>
      <name val="Arial"/>
      <family val="2"/>
    </font>
    <font>
      <sz val="13"/>
      <color theme="1"/>
      <name val="Arial"/>
      <family val="2"/>
    </font>
    <font>
      <sz val="11"/>
      <name val="Calibri"/>
      <family val="2"/>
    </font>
    <font>
      <vertAlign val="subscript"/>
      <sz val="13"/>
      <color theme="1"/>
      <name val="Arial"/>
      <family val="2"/>
    </font>
    <font>
      <b/>
      <sz val="14"/>
      <color theme="1"/>
      <name val="Arial"/>
      <family val="2"/>
    </font>
    <font>
      <u/>
      <sz val="11"/>
      <name val="Calibri"/>
      <family val="2"/>
    </font>
    <font>
      <sz val="18"/>
      <color theme="1"/>
      <name val="Arial"/>
      <family val="2"/>
    </font>
    <font>
      <b/>
      <sz val="18"/>
      <color rgb="FFFF6E1E"/>
      <name val="Arial"/>
      <family val="2"/>
    </font>
    <font>
      <sz val="14"/>
      <name val="Arial"/>
      <family val="2"/>
    </font>
    <font>
      <sz val="18"/>
      <name val="Arial"/>
      <family val="2"/>
    </font>
    <font>
      <b/>
      <i/>
      <sz val="28"/>
      <color theme="6"/>
      <name val="Arial"/>
      <family val="2"/>
    </font>
    <font>
      <sz val="16"/>
      <name val="Arial"/>
      <family val="2"/>
    </font>
    <font>
      <b/>
      <sz val="18"/>
      <name val="Arial"/>
      <family val="2"/>
    </font>
    <font>
      <b/>
      <sz val="14"/>
      <color theme="0"/>
      <name val="Arial"/>
      <family val="2"/>
    </font>
    <font>
      <b/>
      <sz val="22"/>
      <color theme="1"/>
      <name val="Arial"/>
      <family val="2"/>
    </font>
    <font>
      <b/>
      <sz val="20"/>
      <color theme="1"/>
      <name val="Arial Narrow"/>
      <family val="2"/>
    </font>
    <font>
      <b/>
      <sz val="28"/>
      <color theme="0"/>
      <name val="Arial"/>
      <family val="2"/>
    </font>
    <font>
      <b/>
      <sz val="24"/>
      <color theme="0"/>
      <name val="Arial"/>
      <family val="2"/>
    </font>
    <font>
      <b/>
      <sz val="24"/>
      <name val="Arial"/>
      <family val="2"/>
    </font>
    <font>
      <b/>
      <sz val="24"/>
      <color theme="1"/>
      <name val="Arial"/>
      <family val="2"/>
    </font>
    <font>
      <b/>
      <sz val="12"/>
      <color rgb="FF0C4F9C"/>
      <name val="Arial"/>
      <family val="2"/>
    </font>
    <font>
      <b/>
      <sz val="11"/>
      <color theme="1" tint="0.249977111117893"/>
      <name val="Arial"/>
      <family val="2"/>
    </font>
    <font>
      <b/>
      <sz val="22"/>
      <color rgb="FFFF6E1E"/>
      <name val="Arial"/>
      <family val="2"/>
    </font>
    <font>
      <b/>
      <sz val="22"/>
      <color rgb="FFFF6E1E"/>
      <name val="Arial Narrow"/>
      <family val="2"/>
    </font>
    <font>
      <sz val="13"/>
      <name val="Arial"/>
      <family val="2"/>
    </font>
    <font>
      <sz val="12"/>
      <name val="Arial"/>
      <family val="2"/>
    </font>
    <font>
      <b/>
      <sz val="11"/>
      <name val="Calibri"/>
      <family val="2"/>
    </font>
    <font>
      <sz val="11"/>
      <color theme="10"/>
      <name val="Calibri"/>
      <family val="2"/>
    </font>
    <font>
      <sz val="12"/>
      <color theme="1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rgb="FF333333"/>
        <bgColor indexed="64"/>
      </patternFill>
    </fill>
    <fill>
      <patternFill patternType="solid">
        <fgColor rgb="FF0072CE"/>
        <bgColor indexed="64"/>
      </patternFill>
    </fill>
    <fill>
      <patternFill patternType="solid">
        <fgColor rgb="FF1D4F9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 tint="0.59999389629810485"/>
        <bgColor indexed="64"/>
      </patternFill>
    </fill>
  </fills>
  <borders count="37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rgb="FF616161"/>
      </right>
      <top/>
      <bottom style="thin">
        <color rgb="FF616161"/>
      </bottom>
      <diagonal/>
    </border>
    <border>
      <left/>
      <right/>
      <top/>
      <bottom style="thin">
        <color rgb="FF616161"/>
      </bottom>
      <diagonal/>
    </border>
    <border>
      <left style="thin">
        <color rgb="FF616161"/>
      </left>
      <right/>
      <top/>
      <bottom style="thin">
        <color rgb="FF616161"/>
      </bottom>
      <diagonal/>
    </border>
    <border>
      <left style="thin">
        <color auto="1"/>
      </left>
      <right/>
      <top/>
      <bottom/>
      <diagonal/>
    </border>
    <border>
      <left/>
      <right style="thin">
        <color rgb="FF616161"/>
      </right>
      <top style="thin">
        <color rgb="FF616161"/>
      </top>
      <bottom/>
      <diagonal/>
    </border>
    <border>
      <left/>
      <right/>
      <top style="thin">
        <color rgb="FF616161"/>
      </top>
      <bottom/>
      <diagonal/>
    </border>
    <border>
      <left style="thin">
        <color rgb="FF616161"/>
      </left>
      <right/>
      <top style="thin">
        <color rgb="FF616161"/>
      </top>
      <bottom/>
      <diagonal/>
    </border>
    <border>
      <left/>
      <right/>
      <top style="medium">
        <color rgb="FF4C4C4C"/>
      </top>
      <bottom/>
      <diagonal/>
    </border>
    <border>
      <left/>
      <right/>
      <top/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medium">
        <color theme="0" tint="-0.14993743705557422"/>
      </bottom>
      <diagonal/>
    </border>
    <border>
      <left/>
      <right/>
      <top/>
      <bottom style="medium">
        <color theme="0" tint="-0.14996795556505021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/>
      <right/>
      <top style="medium">
        <color indexed="64"/>
      </top>
      <bottom/>
      <diagonal/>
    </border>
    <border>
      <left style="medium">
        <color theme="0"/>
      </left>
      <right/>
      <top/>
      <bottom/>
      <diagonal/>
    </border>
    <border>
      <left/>
      <right style="medium">
        <color theme="0"/>
      </right>
      <top/>
      <bottom/>
      <diagonal/>
    </border>
    <border>
      <left style="thin">
        <color theme="1"/>
      </left>
      <right/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/>
      <top/>
      <bottom style="thin">
        <color theme="2" tint="-0.249977111117893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 applyNumberFormat="0" applyFill="0" applyBorder="0" applyAlignment="0" applyProtection="0"/>
  </cellStyleXfs>
  <cellXfs count="198">
    <xf numFmtId="0" fontId="0" fillId="0" borderId="0" xfId="0"/>
    <xf numFmtId="0" fontId="0" fillId="0" borderId="0" xfId="0" applyProtection="1">
      <protection hidden="1"/>
    </xf>
    <xf numFmtId="0" fontId="3" fillId="2" borderId="0" xfId="0" applyFont="1" applyFill="1" applyProtection="1">
      <protection hidden="1"/>
    </xf>
    <xf numFmtId="0" fontId="4" fillId="3" borderId="0" xfId="0" applyFont="1" applyFill="1" applyProtection="1">
      <protection hidden="1"/>
    </xf>
    <xf numFmtId="0" fontId="0" fillId="0" borderId="0" xfId="0" applyAlignment="1" applyProtection="1">
      <alignment horizontal="left"/>
      <protection hidden="1"/>
    </xf>
    <xf numFmtId="0" fontId="0" fillId="0" borderId="1" xfId="0" applyBorder="1" applyProtection="1">
      <protection hidden="1"/>
    </xf>
    <xf numFmtId="0" fontId="0" fillId="0" borderId="2" xfId="0" applyBorder="1" applyProtection="1">
      <protection hidden="1"/>
    </xf>
    <xf numFmtId="0" fontId="0" fillId="0" borderId="3" xfId="0" applyBorder="1" applyProtection="1">
      <protection hidden="1"/>
    </xf>
    <xf numFmtId="0" fontId="6" fillId="0" borderId="4" xfId="0" applyFont="1" applyBorder="1" applyProtection="1">
      <protection hidden="1"/>
    </xf>
    <xf numFmtId="0" fontId="0" fillId="0" borderId="8" xfId="0" applyBorder="1" applyProtection="1">
      <protection hidden="1"/>
    </xf>
    <xf numFmtId="0" fontId="6" fillId="0" borderId="0" xfId="0" applyFont="1" applyProtection="1">
      <protection hidden="1"/>
    </xf>
    <xf numFmtId="0" fontId="4" fillId="0" borderId="0" xfId="0" applyFont="1" applyProtection="1">
      <protection hidden="1"/>
    </xf>
    <xf numFmtId="0" fontId="6" fillId="0" borderId="0" xfId="0" applyFont="1" applyAlignment="1" applyProtection="1">
      <alignment horizontal="center"/>
      <protection hidden="1"/>
    </xf>
    <xf numFmtId="0" fontId="11" fillId="0" borderId="0" xfId="0" applyFont="1" applyProtection="1">
      <protection hidden="1"/>
    </xf>
    <xf numFmtId="0" fontId="10" fillId="0" borderId="0" xfId="0" applyFont="1" applyProtection="1">
      <protection hidden="1"/>
    </xf>
    <xf numFmtId="0" fontId="12" fillId="0" borderId="0" xfId="0" applyFont="1" applyProtection="1">
      <protection hidden="1"/>
    </xf>
    <xf numFmtId="2" fontId="14" fillId="0" borderId="0" xfId="0" applyNumberFormat="1" applyFont="1" applyAlignment="1" applyProtection="1">
      <alignment vertical="center"/>
      <protection hidden="1"/>
    </xf>
    <xf numFmtId="2" fontId="14" fillId="0" borderId="0" xfId="0" applyNumberFormat="1" applyFont="1" applyAlignment="1" applyProtection="1">
      <alignment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15" fillId="0" borderId="0" xfId="0" applyFont="1" applyProtection="1">
      <protection hidden="1"/>
    </xf>
    <xf numFmtId="0" fontId="14" fillId="0" borderId="0" xfId="0" applyFont="1" applyAlignment="1" applyProtection="1">
      <alignment vertical="center"/>
      <protection hidden="1"/>
    </xf>
    <xf numFmtId="165" fontId="14" fillId="0" borderId="0" xfId="0" applyNumberFormat="1" applyFont="1" applyAlignment="1" applyProtection="1">
      <alignment vertical="center" wrapText="1"/>
      <protection hidden="1"/>
    </xf>
    <xf numFmtId="0" fontId="18" fillId="0" borderId="0" xfId="4" applyFont="1" applyProtection="1">
      <protection hidden="1"/>
    </xf>
    <xf numFmtId="0" fontId="19" fillId="0" borderId="0" xfId="0" applyFont="1" applyProtection="1">
      <protection hidden="1"/>
    </xf>
    <xf numFmtId="0" fontId="19" fillId="0" borderId="0" xfId="0" applyFont="1" applyAlignment="1" applyProtection="1">
      <alignment vertical="center"/>
      <protection hidden="1"/>
    </xf>
    <xf numFmtId="0" fontId="5" fillId="0" borderId="0" xfId="4" applyProtection="1">
      <protection hidden="1"/>
    </xf>
    <xf numFmtId="0" fontId="21" fillId="0" borderId="0" xfId="0" applyFont="1" applyAlignment="1" applyProtection="1">
      <alignment vertical="center"/>
      <protection hidden="1"/>
    </xf>
    <xf numFmtId="0" fontId="23" fillId="0" borderId="0" xfId="0" applyFont="1" applyAlignment="1" applyProtection="1">
      <alignment vertical="center" wrapText="1"/>
      <protection hidden="1"/>
    </xf>
    <xf numFmtId="0" fontId="3" fillId="0" borderId="0" xfId="0" applyFont="1" applyProtection="1">
      <protection hidden="1"/>
    </xf>
    <xf numFmtId="0" fontId="24" fillId="0" borderId="0" xfId="0" applyFont="1" applyAlignment="1" applyProtection="1">
      <alignment vertical="center"/>
      <protection hidden="1"/>
    </xf>
    <xf numFmtId="169" fontId="25" fillId="0" borderId="0" xfId="0" applyNumberFormat="1" applyFont="1" applyProtection="1">
      <protection hidden="1"/>
    </xf>
    <xf numFmtId="169" fontId="26" fillId="0" borderId="18" xfId="0" applyNumberFormat="1" applyFont="1" applyBorder="1" applyAlignment="1" applyProtection="1">
      <alignment vertical="center"/>
      <protection hidden="1"/>
    </xf>
    <xf numFmtId="169" fontId="26" fillId="0" borderId="17" xfId="0" applyNumberFormat="1" applyFont="1" applyBorder="1" applyAlignment="1" applyProtection="1">
      <alignment vertical="center"/>
      <protection hidden="1"/>
    </xf>
    <xf numFmtId="169" fontId="26" fillId="0" borderId="19" xfId="0" applyNumberFormat="1" applyFont="1" applyBorder="1" applyAlignment="1" applyProtection="1">
      <alignment vertical="center"/>
      <protection hidden="1"/>
    </xf>
    <xf numFmtId="0" fontId="26" fillId="0" borderId="18" xfId="0" applyFont="1" applyBorder="1" applyAlignment="1" applyProtection="1">
      <alignment vertical="center"/>
      <protection hidden="1"/>
    </xf>
    <xf numFmtId="0" fontId="26" fillId="0" borderId="17" xfId="0" applyFont="1" applyBorder="1" applyAlignment="1" applyProtection="1">
      <alignment vertical="center"/>
      <protection hidden="1"/>
    </xf>
    <xf numFmtId="0" fontId="7" fillId="0" borderId="19" xfId="0" applyFont="1" applyBorder="1" applyProtection="1">
      <protection hidden="1"/>
    </xf>
    <xf numFmtId="0" fontId="11" fillId="0" borderId="0" xfId="0" applyFont="1" applyAlignment="1" applyProtection="1">
      <alignment horizontal="left" indent="1"/>
      <protection hidden="1"/>
    </xf>
    <xf numFmtId="0" fontId="27" fillId="0" borderId="0" xfId="0" applyFont="1" applyAlignment="1" applyProtection="1">
      <alignment vertical="center"/>
      <protection hidden="1"/>
    </xf>
    <xf numFmtId="0" fontId="29" fillId="0" borderId="0" xfId="0" applyFont="1" applyAlignment="1" applyProtection="1">
      <alignment vertical="center"/>
      <protection hidden="1"/>
    </xf>
    <xf numFmtId="0" fontId="29" fillId="0" borderId="4" xfId="0" applyFont="1" applyBorder="1" applyAlignment="1" applyProtection="1">
      <alignment vertical="center"/>
      <protection hidden="1"/>
    </xf>
    <xf numFmtId="0" fontId="0" fillId="0" borderId="20" xfId="0" applyBorder="1" applyProtection="1">
      <protection hidden="1"/>
    </xf>
    <xf numFmtId="0" fontId="0" fillId="0" borderId="21" xfId="0" applyBorder="1" applyProtection="1">
      <protection hidden="1"/>
    </xf>
    <xf numFmtId="0" fontId="0" fillId="0" borderId="22" xfId="0" applyBorder="1" applyProtection="1">
      <protection hidden="1"/>
    </xf>
    <xf numFmtId="0" fontId="33" fillId="0" borderId="0" xfId="0" applyFont="1" applyAlignment="1" applyProtection="1">
      <alignment vertical="top" wrapText="1"/>
      <protection hidden="1"/>
    </xf>
    <xf numFmtId="0" fontId="13" fillId="0" borderId="0" xfId="0" applyFont="1" applyAlignment="1" applyProtection="1">
      <alignment horizontal="center" vertical="center"/>
      <protection hidden="1"/>
    </xf>
    <xf numFmtId="0" fontId="34" fillId="0" borderId="23" xfId="0" applyFont="1" applyBorder="1" applyAlignment="1" applyProtection="1">
      <alignment vertical="center"/>
      <protection hidden="1"/>
    </xf>
    <xf numFmtId="0" fontId="6" fillId="0" borderId="23" xfId="0" applyFont="1" applyBorder="1" applyProtection="1">
      <protection hidden="1"/>
    </xf>
    <xf numFmtId="0" fontId="34" fillId="0" borderId="24" xfId="0" applyFont="1" applyBorder="1" applyAlignment="1" applyProtection="1">
      <alignment vertical="center"/>
      <protection hidden="1"/>
    </xf>
    <xf numFmtId="0" fontId="34" fillId="0" borderId="0" xfId="0" applyFont="1" applyAlignment="1" applyProtection="1">
      <alignment vertical="center"/>
      <protection hidden="1"/>
    </xf>
    <xf numFmtId="9" fontId="35" fillId="0" borderId="0" xfId="0" applyNumberFormat="1" applyFont="1" applyAlignment="1" applyProtection="1">
      <alignment vertical="center"/>
      <protection hidden="1"/>
    </xf>
    <xf numFmtId="169" fontId="35" fillId="0" borderId="0" xfId="0" applyNumberFormat="1" applyFont="1" applyProtection="1">
      <protection hidden="1"/>
    </xf>
    <xf numFmtId="169" fontId="36" fillId="0" borderId="0" xfId="0" applyNumberFormat="1" applyFont="1" applyProtection="1">
      <protection hidden="1"/>
    </xf>
    <xf numFmtId="0" fontId="13" fillId="0" borderId="0" xfId="0" applyFont="1" applyAlignment="1" applyProtection="1">
      <alignment horizontal="left"/>
      <protection hidden="1"/>
    </xf>
    <xf numFmtId="0" fontId="28" fillId="0" borderId="0" xfId="0" applyFont="1" applyAlignment="1" applyProtection="1">
      <alignment horizontal="left" vertical="center"/>
      <protection hidden="1"/>
    </xf>
    <xf numFmtId="0" fontId="11" fillId="5" borderId="0" xfId="0" applyFont="1" applyFill="1" applyAlignment="1" applyProtection="1">
      <alignment horizontal="left"/>
      <protection hidden="1"/>
    </xf>
    <xf numFmtId="0" fontId="11" fillId="5" borderId="0" xfId="0" applyFont="1" applyFill="1" applyProtection="1">
      <protection hidden="1"/>
    </xf>
    <xf numFmtId="0" fontId="5" fillId="5" borderId="0" xfId="4" applyFill="1" applyAlignment="1" applyProtection="1">
      <alignment horizontal="left"/>
      <protection hidden="1"/>
    </xf>
    <xf numFmtId="0" fontId="4" fillId="5" borderId="0" xfId="0" applyFont="1" applyFill="1" applyProtection="1">
      <protection hidden="1"/>
    </xf>
    <xf numFmtId="0" fontId="10" fillId="5" borderId="0" xfId="0" applyFont="1" applyFill="1" applyProtection="1">
      <protection hidden="1"/>
    </xf>
    <xf numFmtId="0" fontId="6" fillId="5" borderId="0" xfId="0" applyFont="1" applyFill="1" applyAlignment="1" applyProtection="1">
      <alignment horizontal="center"/>
      <protection hidden="1"/>
    </xf>
    <xf numFmtId="0" fontId="10" fillId="5" borderId="0" xfId="0" applyFont="1" applyFill="1" applyAlignment="1" applyProtection="1">
      <alignment horizontal="center"/>
      <protection hidden="1"/>
    </xf>
    <xf numFmtId="0" fontId="10" fillId="5" borderId="0" xfId="0" applyFont="1" applyFill="1" applyAlignment="1" applyProtection="1">
      <alignment horizontal="left"/>
      <protection hidden="1"/>
    </xf>
    <xf numFmtId="0" fontId="10" fillId="5" borderId="0" xfId="0" applyFont="1" applyFill="1" applyAlignment="1" applyProtection="1">
      <alignment horizontal="center" vertical="center" wrapText="1"/>
      <protection hidden="1"/>
    </xf>
    <xf numFmtId="0" fontId="9" fillId="5" borderId="0" xfId="4" applyFont="1" applyFill="1" applyBorder="1" applyAlignment="1" applyProtection="1">
      <alignment horizontal="left"/>
      <protection hidden="1"/>
    </xf>
    <xf numFmtId="0" fontId="9" fillId="5" borderId="0" xfId="4" applyFont="1" applyFill="1" applyAlignment="1" applyProtection="1">
      <alignment horizontal="center"/>
      <protection hidden="1"/>
    </xf>
    <xf numFmtId="0" fontId="9" fillId="5" borderId="0" xfId="4" applyFont="1" applyFill="1" applyAlignment="1" applyProtection="1">
      <alignment horizontal="center" vertical="center" wrapText="1"/>
      <protection hidden="1"/>
    </xf>
    <xf numFmtId="0" fontId="9" fillId="5" borderId="0" xfId="4" applyFont="1" applyFill="1" applyBorder="1" applyAlignment="1" applyProtection="1">
      <alignment horizontal="center"/>
      <protection hidden="1"/>
    </xf>
    <xf numFmtId="0" fontId="8" fillId="5" borderId="0" xfId="0" applyFont="1" applyFill="1" applyAlignment="1" applyProtection="1">
      <alignment horizontal="center"/>
      <protection hidden="1"/>
    </xf>
    <xf numFmtId="0" fontId="0" fillId="0" borderId="30" xfId="0" applyBorder="1" applyProtection="1">
      <protection hidden="1"/>
    </xf>
    <xf numFmtId="0" fontId="0" fillId="0" borderId="31" xfId="0" applyBorder="1" applyProtection="1">
      <protection hidden="1"/>
    </xf>
    <xf numFmtId="0" fontId="15" fillId="0" borderId="31" xfId="0" applyFont="1" applyBorder="1" applyProtection="1">
      <protection hidden="1"/>
    </xf>
    <xf numFmtId="0" fontId="15" fillId="0" borderId="31" xfId="0" applyFont="1" applyBorder="1" applyAlignment="1" applyProtection="1">
      <alignment horizontal="left"/>
      <protection hidden="1"/>
    </xf>
    <xf numFmtId="0" fontId="15" fillId="0" borderId="32" xfId="0" applyFont="1" applyBorder="1" applyProtection="1">
      <protection hidden="1"/>
    </xf>
    <xf numFmtId="0" fontId="0" fillId="6" borderId="33" xfId="0" applyFill="1" applyBorder="1" applyProtection="1">
      <protection hidden="1"/>
    </xf>
    <xf numFmtId="0" fontId="15" fillId="0" borderId="34" xfId="0" applyFont="1" applyBorder="1" applyProtection="1">
      <protection hidden="1"/>
    </xf>
    <xf numFmtId="0" fontId="19" fillId="0" borderId="19" xfId="0" applyFont="1" applyBorder="1" applyAlignment="1" applyProtection="1">
      <alignment horizontal="center" vertical="center"/>
      <protection hidden="1"/>
    </xf>
    <xf numFmtId="0" fontId="19" fillId="0" borderId="17" xfId="0" applyFont="1" applyBorder="1" applyAlignment="1" applyProtection="1">
      <alignment horizontal="center" vertical="center"/>
      <protection hidden="1"/>
    </xf>
    <xf numFmtId="0" fontId="19" fillId="0" borderId="18" xfId="0" applyFont="1" applyBorder="1" applyAlignment="1" applyProtection="1">
      <alignment horizontal="center" vertical="center"/>
      <protection hidden="1"/>
    </xf>
    <xf numFmtId="169" fontId="19" fillId="0" borderId="19" xfId="0" applyNumberFormat="1" applyFont="1" applyBorder="1" applyAlignment="1" applyProtection="1">
      <alignment horizontal="center" vertical="center"/>
      <protection hidden="1"/>
    </xf>
    <xf numFmtId="169" fontId="19" fillId="0" borderId="17" xfId="0" applyNumberFormat="1" applyFont="1" applyBorder="1" applyAlignment="1" applyProtection="1">
      <alignment horizontal="center" vertical="center"/>
      <protection hidden="1"/>
    </xf>
    <xf numFmtId="0" fontId="19" fillId="0" borderId="25" xfId="0" applyFont="1" applyBorder="1" applyAlignment="1" applyProtection="1">
      <alignment horizontal="center" vertical="center"/>
      <protection hidden="1"/>
    </xf>
    <xf numFmtId="0" fontId="19" fillId="0" borderId="13" xfId="0" applyFont="1" applyBorder="1" applyAlignment="1" applyProtection="1">
      <alignment horizontal="center" vertical="center"/>
      <protection hidden="1"/>
    </xf>
    <xf numFmtId="0" fontId="19" fillId="0" borderId="26" xfId="0" applyFont="1" applyBorder="1" applyAlignment="1" applyProtection="1">
      <alignment horizontal="center" vertical="center"/>
      <protection hidden="1"/>
    </xf>
    <xf numFmtId="169" fontId="19" fillId="0" borderId="25" xfId="0" applyNumberFormat="1" applyFont="1" applyBorder="1" applyAlignment="1" applyProtection="1">
      <alignment horizontal="center" vertical="center"/>
      <protection hidden="1"/>
    </xf>
    <xf numFmtId="169" fontId="19" fillId="0" borderId="13" xfId="0" applyNumberFormat="1" applyFont="1" applyBorder="1" applyAlignment="1" applyProtection="1">
      <alignment horizontal="center" vertical="center"/>
      <protection hidden="1"/>
    </xf>
    <xf numFmtId="0" fontId="39" fillId="0" borderId="0" xfId="0" applyFont="1" applyProtection="1">
      <protection hidden="1"/>
    </xf>
    <xf numFmtId="43" fontId="15" fillId="9" borderId="34" xfId="1" applyFont="1" applyFill="1" applyBorder="1" applyProtection="1">
      <protection hidden="1"/>
    </xf>
    <xf numFmtId="0" fontId="19" fillId="0" borderId="36" xfId="0" applyFont="1" applyBorder="1" applyProtection="1">
      <protection hidden="1"/>
    </xf>
    <xf numFmtId="0" fontId="31" fillId="0" borderId="0" xfId="0" applyFont="1" applyAlignment="1" applyProtection="1">
      <alignment vertical="center"/>
      <protection hidden="1"/>
    </xf>
    <xf numFmtId="0" fontId="30" fillId="0" borderId="0" xfId="0" applyFont="1" applyAlignment="1" applyProtection="1">
      <alignment vertical="center"/>
      <protection hidden="1"/>
    </xf>
    <xf numFmtId="43" fontId="15" fillId="0" borderId="34" xfId="0" applyNumberFormat="1" applyFont="1" applyBorder="1" applyProtection="1">
      <protection hidden="1"/>
    </xf>
    <xf numFmtId="0" fontId="5" fillId="0" borderId="0" xfId="4"/>
    <xf numFmtId="2" fontId="15" fillId="0" borderId="35" xfId="0" applyNumberFormat="1" applyFont="1" applyBorder="1" applyProtection="1">
      <protection hidden="1"/>
    </xf>
    <xf numFmtId="167" fontId="15" fillId="0" borderId="34" xfId="0" applyNumberFormat="1" applyFont="1" applyBorder="1" applyProtection="1">
      <protection hidden="1"/>
    </xf>
    <xf numFmtId="0" fontId="41" fillId="0" borderId="0" xfId="0" applyFont="1" applyProtection="1">
      <protection hidden="1"/>
    </xf>
    <xf numFmtId="0" fontId="13" fillId="0" borderId="0" xfId="0" applyFont="1" applyAlignment="1" applyProtection="1">
      <alignment horizontal="center" vertical="center"/>
      <protection hidden="1"/>
    </xf>
    <xf numFmtId="44" fontId="14" fillId="8" borderId="19" xfId="2" applyFont="1" applyFill="1" applyBorder="1" applyAlignment="1" applyProtection="1">
      <alignment vertical="center"/>
      <protection hidden="1"/>
    </xf>
    <xf numFmtId="44" fontId="14" fillId="8" borderId="17" xfId="2" applyFont="1" applyFill="1" applyBorder="1" applyAlignment="1" applyProtection="1">
      <alignment vertical="center"/>
      <protection hidden="1"/>
    </xf>
    <xf numFmtId="166" fontId="14" fillId="8" borderId="19" xfId="0" applyNumberFormat="1" applyFont="1" applyFill="1" applyBorder="1" applyAlignment="1" applyProtection="1">
      <alignment vertical="center"/>
      <protection hidden="1"/>
    </xf>
    <xf numFmtId="166" fontId="14" fillId="8" borderId="17" xfId="0" applyNumberFormat="1" applyFont="1" applyFill="1" applyBorder="1" applyAlignment="1" applyProtection="1">
      <alignment vertical="center"/>
      <protection hidden="1"/>
    </xf>
    <xf numFmtId="44" fontId="14" fillId="7" borderId="28" xfId="2" applyFont="1" applyFill="1" applyBorder="1" applyAlignment="1" applyProtection="1">
      <alignment vertical="center"/>
      <protection locked="0" hidden="1"/>
    </xf>
    <xf numFmtId="44" fontId="14" fillId="7" borderId="0" xfId="2" applyFont="1" applyFill="1" applyBorder="1" applyAlignment="1" applyProtection="1">
      <alignment vertical="center"/>
      <protection locked="0" hidden="1"/>
    </xf>
    <xf numFmtId="44" fontId="14" fillId="7" borderId="19" xfId="2" applyFont="1" applyFill="1" applyBorder="1" applyAlignment="1" applyProtection="1">
      <alignment vertical="center"/>
      <protection locked="0" hidden="1"/>
    </xf>
    <xf numFmtId="44" fontId="14" fillId="7" borderId="17" xfId="2" applyFont="1" applyFill="1" applyBorder="1" applyAlignment="1" applyProtection="1">
      <alignment vertical="center"/>
      <protection locked="0" hidden="1"/>
    </xf>
    <xf numFmtId="43" fontId="14" fillId="7" borderId="19" xfId="1" applyFont="1" applyFill="1" applyBorder="1" applyAlignment="1" applyProtection="1">
      <alignment vertical="center"/>
      <protection locked="0" hidden="1"/>
    </xf>
    <xf numFmtId="43" fontId="14" fillId="7" borderId="17" xfId="1" applyFont="1" applyFill="1" applyBorder="1" applyAlignment="1" applyProtection="1">
      <alignment vertical="center"/>
      <protection locked="0" hidden="1"/>
    </xf>
    <xf numFmtId="0" fontId="14" fillId="7" borderId="19" xfId="0" applyFont="1" applyFill="1" applyBorder="1" applyAlignment="1" applyProtection="1">
      <alignment vertical="center"/>
      <protection locked="0" hidden="1"/>
    </xf>
    <xf numFmtId="0" fontId="14" fillId="7" borderId="17" xfId="0" applyFont="1" applyFill="1" applyBorder="1" applyAlignment="1" applyProtection="1">
      <alignment vertical="center"/>
      <protection locked="0" hidden="1"/>
    </xf>
    <xf numFmtId="169" fontId="37" fillId="7" borderId="0" xfId="0" applyNumberFormat="1" applyFont="1" applyFill="1" applyAlignment="1" applyProtection="1">
      <alignment horizontal="center" vertical="center"/>
      <protection hidden="1"/>
    </xf>
    <xf numFmtId="169" fontId="37" fillId="7" borderId="29" xfId="0" applyNumberFormat="1" applyFont="1" applyFill="1" applyBorder="1" applyAlignment="1" applyProtection="1">
      <alignment horizontal="center" vertical="center"/>
      <protection hidden="1"/>
    </xf>
    <xf numFmtId="169" fontId="37" fillId="7" borderId="17" xfId="0" applyNumberFormat="1" applyFont="1" applyFill="1" applyBorder="1" applyAlignment="1" applyProtection="1">
      <alignment horizontal="center" vertical="center"/>
      <protection hidden="1"/>
    </xf>
    <xf numFmtId="169" fontId="37" fillId="7" borderId="18" xfId="0" applyNumberFormat="1" applyFont="1" applyFill="1" applyBorder="1" applyAlignment="1" applyProtection="1">
      <alignment horizontal="center" vertical="center"/>
      <protection hidden="1"/>
    </xf>
    <xf numFmtId="0" fontId="37" fillId="7" borderId="17" xfId="0" applyFont="1" applyFill="1" applyBorder="1" applyAlignment="1" applyProtection="1">
      <alignment horizontal="center" vertical="center"/>
      <protection hidden="1"/>
    </xf>
    <xf numFmtId="0" fontId="37" fillId="7" borderId="18" xfId="0" applyFont="1" applyFill="1" applyBorder="1" applyAlignment="1" applyProtection="1">
      <alignment horizontal="center" vertical="center"/>
      <protection hidden="1"/>
    </xf>
    <xf numFmtId="0" fontId="14" fillId="7" borderId="17" xfId="0" applyFont="1" applyFill="1" applyBorder="1" applyAlignment="1" applyProtection="1">
      <alignment horizontal="center" vertical="center"/>
      <protection hidden="1"/>
    </xf>
    <xf numFmtId="0" fontId="14" fillId="7" borderId="18" xfId="0" applyFont="1" applyFill="1" applyBorder="1" applyAlignment="1" applyProtection="1">
      <alignment horizontal="center" vertical="center"/>
      <protection hidden="1"/>
    </xf>
    <xf numFmtId="0" fontId="32" fillId="6" borderId="0" xfId="0" applyFont="1" applyFill="1" applyAlignment="1" applyProtection="1">
      <alignment horizontal="left" vertical="center"/>
      <protection hidden="1"/>
    </xf>
    <xf numFmtId="44" fontId="6" fillId="0" borderId="25" xfId="2" applyFont="1" applyFill="1" applyBorder="1" applyAlignment="1" applyProtection="1">
      <alignment horizontal="right"/>
      <protection hidden="1"/>
    </xf>
    <xf numFmtId="44" fontId="6" fillId="0" borderId="13" xfId="2" applyFont="1" applyFill="1" applyBorder="1" applyAlignment="1" applyProtection="1">
      <alignment horizontal="right"/>
      <protection hidden="1"/>
    </xf>
    <xf numFmtId="44" fontId="6" fillId="0" borderId="16" xfId="2" applyFont="1" applyFill="1" applyBorder="1" applyAlignment="1" applyProtection="1">
      <alignment horizontal="right"/>
      <protection hidden="1"/>
    </xf>
    <xf numFmtId="44" fontId="6" fillId="0" borderId="15" xfId="2" applyFont="1" applyFill="1" applyBorder="1" applyAlignment="1" applyProtection="1">
      <alignment horizontal="right"/>
      <protection hidden="1"/>
    </xf>
    <xf numFmtId="43" fontId="6" fillId="0" borderId="16" xfId="1" applyFont="1" applyFill="1" applyBorder="1" applyAlignment="1" applyProtection="1">
      <alignment horizontal="right"/>
      <protection hidden="1"/>
    </xf>
    <xf numFmtId="43" fontId="6" fillId="0" borderId="15" xfId="1" applyFont="1" applyFill="1" applyBorder="1" applyAlignment="1" applyProtection="1">
      <alignment horizontal="right"/>
      <protection hidden="1"/>
    </xf>
    <xf numFmtId="0" fontId="6" fillId="0" borderId="16" xfId="0" applyFont="1" applyBorder="1" applyAlignment="1" applyProtection="1">
      <alignment horizontal="right"/>
      <protection hidden="1"/>
    </xf>
    <xf numFmtId="0" fontId="6" fillId="0" borderId="15" xfId="0" applyFont="1" applyBorder="1" applyAlignment="1" applyProtection="1">
      <alignment horizontal="right"/>
      <protection hidden="1"/>
    </xf>
    <xf numFmtId="169" fontId="38" fillId="0" borderId="16" xfId="0" applyNumberFormat="1" applyFont="1" applyBorder="1" applyAlignment="1" applyProtection="1">
      <alignment horizontal="left"/>
      <protection hidden="1"/>
    </xf>
    <xf numFmtId="169" fontId="38" fillId="0" borderId="15" xfId="0" applyNumberFormat="1" applyFont="1" applyBorder="1" applyAlignment="1" applyProtection="1">
      <alignment horizontal="left"/>
      <protection hidden="1"/>
    </xf>
    <xf numFmtId="169" fontId="38" fillId="0" borderId="14" xfId="0" applyNumberFormat="1" applyFont="1" applyBorder="1" applyAlignment="1" applyProtection="1">
      <alignment horizontal="left"/>
      <protection hidden="1"/>
    </xf>
    <xf numFmtId="0" fontId="38" fillId="0" borderId="15" xfId="0" applyFont="1" applyBorder="1" applyAlignment="1" applyProtection="1">
      <alignment horizontal="left" vertical="center"/>
      <protection hidden="1"/>
    </xf>
    <xf numFmtId="0" fontId="38" fillId="0" borderId="14" xfId="0" applyFont="1" applyBorder="1" applyAlignment="1" applyProtection="1">
      <alignment horizontal="left" vertical="center"/>
      <protection hidden="1"/>
    </xf>
    <xf numFmtId="0" fontId="38" fillId="0" borderId="16" xfId="0" applyFont="1" applyBorder="1" applyAlignment="1" applyProtection="1">
      <alignment horizontal="left" vertical="center"/>
      <protection hidden="1"/>
    </xf>
    <xf numFmtId="0" fontId="10" fillId="0" borderId="15" xfId="0" applyFont="1" applyBorder="1" applyAlignment="1" applyProtection="1">
      <alignment horizontal="left"/>
      <protection hidden="1"/>
    </xf>
    <xf numFmtId="0" fontId="10" fillId="0" borderId="14" xfId="0" applyFont="1" applyBorder="1" applyAlignment="1" applyProtection="1">
      <alignment horizontal="left"/>
      <protection hidden="1"/>
    </xf>
    <xf numFmtId="0" fontId="19" fillId="0" borderId="19" xfId="0" applyFont="1" applyBorder="1" applyAlignment="1" applyProtection="1">
      <alignment horizontal="center" vertical="center"/>
      <protection hidden="1"/>
    </xf>
    <xf numFmtId="0" fontId="19" fillId="0" borderId="17" xfId="0" applyFont="1" applyBorder="1" applyAlignment="1" applyProtection="1">
      <alignment horizontal="center" vertical="center"/>
      <protection hidden="1"/>
    </xf>
    <xf numFmtId="0" fontId="19" fillId="0" borderId="18" xfId="0" applyFont="1" applyBorder="1" applyAlignment="1" applyProtection="1">
      <alignment horizontal="center" vertical="center"/>
      <protection hidden="1"/>
    </xf>
    <xf numFmtId="0" fontId="19" fillId="0" borderId="25" xfId="0" applyFont="1" applyBorder="1" applyAlignment="1" applyProtection="1">
      <alignment horizontal="center" vertical="center"/>
      <protection hidden="1"/>
    </xf>
    <xf numFmtId="0" fontId="19" fillId="0" borderId="13" xfId="0" applyFont="1" applyBorder="1" applyAlignment="1" applyProtection="1">
      <alignment horizontal="center" vertical="center"/>
      <protection hidden="1"/>
    </xf>
    <xf numFmtId="0" fontId="19" fillId="0" borderId="26" xfId="0" applyFont="1" applyBorder="1" applyAlignment="1" applyProtection="1">
      <alignment horizontal="center" vertical="center"/>
      <protection hidden="1"/>
    </xf>
    <xf numFmtId="169" fontId="19" fillId="0" borderId="19" xfId="0" applyNumberFormat="1" applyFont="1" applyBorder="1" applyAlignment="1" applyProtection="1">
      <alignment horizontal="center" vertical="center"/>
      <protection hidden="1"/>
    </xf>
    <xf numFmtId="169" fontId="19" fillId="0" borderId="17" xfId="0" applyNumberFormat="1" applyFont="1" applyBorder="1" applyAlignment="1" applyProtection="1">
      <alignment horizontal="center" vertical="center"/>
      <protection hidden="1"/>
    </xf>
    <xf numFmtId="169" fontId="19" fillId="0" borderId="25" xfId="0" applyNumberFormat="1" applyFont="1" applyBorder="1" applyAlignment="1" applyProtection="1">
      <alignment horizontal="center" vertical="center"/>
      <protection hidden="1"/>
    </xf>
    <xf numFmtId="169" fontId="19" fillId="0" borderId="13" xfId="0" applyNumberFormat="1" applyFont="1" applyBorder="1" applyAlignment="1" applyProtection="1">
      <alignment horizontal="center" vertical="center"/>
      <protection hidden="1"/>
    </xf>
    <xf numFmtId="9" fontId="6" fillId="0" borderId="16" xfId="3" applyFont="1" applyFill="1" applyBorder="1" applyAlignment="1" applyProtection="1">
      <alignment horizontal="right"/>
      <protection hidden="1"/>
    </xf>
    <xf numFmtId="9" fontId="6" fillId="0" borderId="15" xfId="3" applyFont="1" applyFill="1" applyBorder="1" applyAlignment="1" applyProtection="1">
      <alignment horizontal="right"/>
      <protection hidden="1"/>
    </xf>
    <xf numFmtId="171" fontId="6" fillId="0" borderId="19" xfId="3" applyNumberFormat="1" applyFont="1" applyFill="1" applyBorder="1" applyAlignment="1" applyProtection="1">
      <alignment horizontal="right"/>
      <protection hidden="1"/>
    </xf>
    <xf numFmtId="171" fontId="6" fillId="0" borderId="17" xfId="3" applyNumberFormat="1" applyFont="1" applyFill="1" applyBorder="1" applyAlignment="1" applyProtection="1">
      <alignment horizontal="right"/>
      <protection hidden="1"/>
    </xf>
    <xf numFmtId="166" fontId="6" fillId="0" borderId="16" xfId="0" applyNumberFormat="1" applyFont="1" applyBorder="1" applyAlignment="1" applyProtection="1">
      <alignment horizontal="right"/>
      <protection hidden="1"/>
    </xf>
    <xf numFmtId="166" fontId="6" fillId="0" borderId="15" xfId="0" applyNumberFormat="1" applyFont="1" applyBorder="1" applyAlignment="1" applyProtection="1">
      <alignment horizontal="right"/>
      <protection hidden="1"/>
    </xf>
    <xf numFmtId="0" fontId="10" fillId="0" borderId="17" xfId="0" applyFont="1" applyBorder="1" applyAlignment="1" applyProtection="1">
      <alignment horizontal="left"/>
      <protection hidden="1"/>
    </xf>
    <xf numFmtId="0" fontId="10" fillId="0" borderId="18" xfId="0" applyFont="1" applyBorder="1" applyAlignment="1" applyProtection="1">
      <alignment horizontal="left"/>
      <protection hidden="1"/>
    </xf>
    <xf numFmtId="9" fontId="19" fillId="0" borderId="19" xfId="0" applyNumberFormat="1" applyFont="1" applyBorder="1" applyAlignment="1" applyProtection="1">
      <alignment horizontal="center" vertical="center"/>
      <protection hidden="1"/>
    </xf>
    <xf numFmtId="9" fontId="19" fillId="0" borderId="17" xfId="0" applyNumberFormat="1" applyFont="1" applyBorder="1" applyAlignment="1" applyProtection="1">
      <alignment horizontal="center" vertical="center"/>
      <protection hidden="1"/>
    </xf>
    <xf numFmtId="9" fontId="19" fillId="0" borderId="18" xfId="0" applyNumberFormat="1" applyFont="1" applyBorder="1" applyAlignment="1" applyProtection="1">
      <alignment horizontal="center" vertical="center"/>
      <protection hidden="1"/>
    </xf>
    <xf numFmtId="9" fontId="19" fillId="0" borderId="25" xfId="0" applyNumberFormat="1" applyFont="1" applyBorder="1" applyAlignment="1" applyProtection="1">
      <alignment horizontal="center" vertical="center"/>
      <protection hidden="1"/>
    </xf>
    <xf numFmtId="9" fontId="19" fillId="0" borderId="13" xfId="0" applyNumberFormat="1" applyFont="1" applyBorder="1" applyAlignment="1" applyProtection="1">
      <alignment horizontal="center" vertical="center"/>
      <protection hidden="1"/>
    </xf>
    <xf numFmtId="9" fontId="19" fillId="0" borderId="26" xfId="0" applyNumberFormat="1" applyFont="1" applyBorder="1" applyAlignment="1" applyProtection="1">
      <alignment horizontal="center" vertical="center"/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164" fontId="17" fillId="0" borderId="0" xfId="0" applyNumberFormat="1" applyFont="1" applyAlignment="1" applyProtection="1">
      <alignment horizontal="center" vertical="center" wrapText="1"/>
      <protection hidden="1"/>
    </xf>
    <xf numFmtId="0" fontId="14" fillId="0" borderId="0" xfId="0" applyFont="1" applyAlignment="1" applyProtection="1">
      <alignment horizontal="center" vertical="center"/>
      <protection hidden="1"/>
    </xf>
    <xf numFmtId="0" fontId="19" fillId="0" borderId="0" xfId="0" applyFont="1" applyAlignment="1" applyProtection="1">
      <alignment horizontal="center" vertical="center"/>
      <protection hidden="1"/>
    </xf>
    <xf numFmtId="169" fontId="22" fillId="0" borderId="19" xfId="0" applyNumberFormat="1" applyFont="1" applyBorder="1" applyAlignment="1" applyProtection="1">
      <alignment horizontal="center" vertical="center"/>
      <protection hidden="1"/>
    </xf>
    <xf numFmtId="169" fontId="22" fillId="0" borderId="17" xfId="0" applyNumberFormat="1" applyFont="1" applyBorder="1" applyAlignment="1" applyProtection="1">
      <alignment horizontal="center" vertical="center"/>
      <protection hidden="1"/>
    </xf>
    <xf numFmtId="169" fontId="22" fillId="0" borderId="25" xfId="0" applyNumberFormat="1" applyFont="1" applyBorder="1" applyAlignment="1" applyProtection="1">
      <alignment horizontal="center" vertical="center"/>
      <protection hidden="1"/>
    </xf>
    <xf numFmtId="169" fontId="22" fillId="0" borderId="13" xfId="0" applyNumberFormat="1" applyFont="1" applyBorder="1" applyAlignment="1" applyProtection="1">
      <alignment horizontal="center" vertical="center"/>
      <protection hidden="1"/>
    </xf>
    <xf numFmtId="9" fontId="14" fillId="8" borderId="19" xfId="3" applyFont="1" applyFill="1" applyBorder="1" applyAlignment="1" applyProtection="1">
      <alignment vertical="center"/>
      <protection hidden="1"/>
    </xf>
    <xf numFmtId="9" fontId="14" fillId="8" borderId="17" xfId="3" applyFont="1" applyFill="1" applyBorder="1" applyAlignment="1" applyProtection="1">
      <alignment vertical="center"/>
      <protection hidden="1"/>
    </xf>
    <xf numFmtId="169" fontId="37" fillId="8" borderId="17" xfId="0" applyNumberFormat="1" applyFont="1" applyFill="1" applyBorder="1" applyAlignment="1" applyProtection="1">
      <alignment horizontal="center" vertical="center"/>
      <protection hidden="1"/>
    </xf>
    <xf numFmtId="169" fontId="37" fillId="8" borderId="18" xfId="0" applyNumberFormat="1" applyFont="1" applyFill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/>
      <protection hidden="1"/>
    </xf>
    <xf numFmtId="0" fontId="7" fillId="4" borderId="11" xfId="0" applyFont="1" applyFill="1" applyBorder="1" applyAlignment="1" applyProtection="1">
      <alignment horizontal="left" vertical="center" indent="1"/>
      <protection hidden="1"/>
    </xf>
    <xf numFmtId="0" fontId="7" fillId="4" borderId="10" xfId="0" applyFont="1" applyFill="1" applyBorder="1" applyAlignment="1" applyProtection="1">
      <alignment horizontal="left" vertical="center" indent="1"/>
      <protection hidden="1"/>
    </xf>
    <xf numFmtId="0" fontId="7" fillId="4" borderId="9" xfId="0" applyFont="1" applyFill="1" applyBorder="1" applyAlignment="1" applyProtection="1">
      <alignment horizontal="left" vertical="center" indent="1"/>
      <protection hidden="1"/>
    </xf>
    <xf numFmtId="0" fontId="7" fillId="4" borderId="7" xfId="0" applyFont="1" applyFill="1" applyBorder="1" applyAlignment="1" applyProtection="1">
      <alignment horizontal="left" vertical="center" indent="1"/>
      <protection hidden="1"/>
    </xf>
    <xf numFmtId="0" fontId="7" fillId="4" borderId="6" xfId="0" applyFont="1" applyFill="1" applyBorder="1" applyAlignment="1" applyProtection="1">
      <alignment horizontal="left" vertical="center" indent="1"/>
      <protection hidden="1"/>
    </xf>
    <xf numFmtId="0" fontId="7" fillId="4" borderId="5" xfId="0" applyFont="1" applyFill="1" applyBorder="1" applyAlignment="1" applyProtection="1">
      <alignment horizontal="left" vertical="center" indent="1"/>
      <protection hidden="1"/>
    </xf>
    <xf numFmtId="0" fontId="14" fillId="8" borderId="17" xfId="0" applyFont="1" applyFill="1" applyBorder="1" applyAlignment="1" applyProtection="1">
      <alignment horizontal="center" vertical="center"/>
      <protection hidden="1"/>
    </xf>
    <xf numFmtId="0" fontId="14" fillId="8" borderId="18" xfId="0" applyFont="1" applyFill="1" applyBorder="1" applyAlignment="1" applyProtection="1">
      <alignment horizontal="center" vertical="center"/>
      <protection hidden="1"/>
    </xf>
    <xf numFmtId="168" fontId="20" fillId="0" borderId="0" xfId="0" applyNumberFormat="1" applyFont="1" applyAlignment="1" applyProtection="1">
      <alignment horizontal="center" vertical="center"/>
      <protection hidden="1"/>
    </xf>
    <xf numFmtId="0" fontId="19" fillId="0" borderId="0" xfId="0" applyFont="1" applyAlignment="1" applyProtection="1">
      <alignment horizontal="center"/>
      <protection hidden="1"/>
    </xf>
    <xf numFmtId="0" fontId="13" fillId="0" borderId="27" xfId="0" applyFont="1" applyBorder="1" applyAlignment="1" applyProtection="1">
      <alignment horizontal="center"/>
      <protection hidden="1"/>
    </xf>
    <xf numFmtId="0" fontId="13" fillId="0" borderId="0" xfId="0" applyFont="1" applyAlignment="1" applyProtection="1">
      <alignment horizontal="center"/>
      <protection hidden="1"/>
    </xf>
    <xf numFmtId="0" fontId="10" fillId="0" borderId="0" xfId="0" applyFont="1" applyAlignment="1" applyProtection="1">
      <alignment horizontal="center" vertical="center" wrapText="1"/>
      <protection hidden="1"/>
    </xf>
    <xf numFmtId="0" fontId="14" fillId="0" borderId="0" xfId="0" applyFont="1" applyAlignment="1" applyProtection="1">
      <alignment horizontal="center"/>
      <protection hidden="1"/>
    </xf>
    <xf numFmtId="2" fontId="14" fillId="0" borderId="0" xfId="0" applyNumberFormat="1" applyFont="1" applyAlignment="1" applyProtection="1">
      <alignment horizontal="center" vertical="center"/>
      <protection hidden="1"/>
    </xf>
    <xf numFmtId="2" fontId="19" fillId="0" borderId="19" xfId="0" applyNumberFormat="1" applyFont="1" applyBorder="1" applyAlignment="1" applyProtection="1">
      <alignment horizontal="center" vertical="center"/>
      <protection hidden="1"/>
    </xf>
    <xf numFmtId="2" fontId="19" fillId="0" borderId="17" xfId="0" applyNumberFormat="1" applyFont="1" applyBorder="1" applyAlignment="1" applyProtection="1">
      <alignment horizontal="center" vertical="center"/>
      <protection hidden="1"/>
    </xf>
    <xf numFmtId="2" fontId="19" fillId="0" borderId="18" xfId="0" applyNumberFormat="1" applyFont="1" applyBorder="1" applyAlignment="1" applyProtection="1">
      <alignment horizontal="center" vertical="center"/>
      <protection hidden="1"/>
    </xf>
    <xf numFmtId="2" fontId="19" fillId="0" borderId="25" xfId="0" applyNumberFormat="1" applyFont="1" applyBorder="1" applyAlignment="1" applyProtection="1">
      <alignment horizontal="center" vertical="center"/>
      <protection hidden="1"/>
    </xf>
    <xf numFmtId="2" fontId="19" fillId="0" borderId="13" xfId="0" applyNumberFormat="1" applyFont="1" applyBorder="1" applyAlignment="1" applyProtection="1">
      <alignment horizontal="center" vertical="center"/>
      <protection hidden="1"/>
    </xf>
    <xf numFmtId="2" fontId="19" fillId="0" borderId="26" xfId="0" applyNumberFormat="1" applyFont="1" applyBorder="1" applyAlignment="1" applyProtection="1">
      <alignment horizontal="center" vertical="center"/>
      <protection hidden="1"/>
    </xf>
    <xf numFmtId="0" fontId="13" fillId="0" borderId="12" xfId="0" applyFont="1" applyBorder="1" applyAlignment="1" applyProtection="1">
      <alignment horizontal="left"/>
      <protection hidden="1"/>
    </xf>
    <xf numFmtId="0" fontId="13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center"/>
      <protection hidden="1"/>
    </xf>
    <xf numFmtId="0" fontId="10" fillId="0" borderId="0" xfId="0" applyFont="1" applyAlignment="1" applyProtection="1">
      <alignment horizontal="left"/>
      <protection locked="0" hidden="1"/>
    </xf>
    <xf numFmtId="170" fontId="10" fillId="0" borderId="0" xfId="0" applyNumberFormat="1" applyFont="1" applyAlignment="1" applyProtection="1">
      <alignment horizontal="left"/>
      <protection locked="0" hidden="1"/>
    </xf>
    <xf numFmtId="0" fontId="6" fillId="0" borderId="4" xfId="0" applyFont="1" applyBorder="1" applyProtection="1">
      <protection locked="0" hidden="1"/>
    </xf>
  </cellXfs>
  <cellStyles count="5">
    <cellStyle name="Comma" xfId="1" builtinId="3"/>
    <cellStyle name="Currency" xfId="2" builtinId="4"/>
    <cellStyle name="Hyperlink" xfId="4" builtinId="8"/>
    <cellStyle name="Normal" xfId="0" builtinId="0"/>
    <cellStyle name="Percent" xfId="3" builtinId="5"/>
  </cellStyles>
  <dxfs count="2"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F5F3EF"/>
      <color rgb="FFF3F3EB"/>
      <color rgb="FFFEF7F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2.xml"/><Relationship Id="rId5" Type="http://schemas.openxmlformats.org/officeDocument/2006/relationships/styles" Target="styles.xml"/><Relationship Id="rId10" Type="http://schemas.openxmlformats.org/officeDocument/2006/relationships/customXml" Target="../customXml/item1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png"/><Relationship Id="rId3" Type="http://schemas.openxmlformats.org/officeDocument/2006/relationships/image" Target="../media/image3.png"/><Relationship Id="rId7" Type="http://schemas.openxmlformats.org/officeDocument/2006/relationships/image" Target="../media/image6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hyperlink" Target="http://www.bizsave.pseg.com/" TargetMode="External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293638</xdr:colOff>
      <xdr:row>12</xdr:row>
      <xdr:rowOff>982</xdr:rowOff>
    </xdr:from>
    <xdr:to>
      <xdr:col>42</xdr:col>
      <xdr:colOff>7620</xdr:colOff>
      <xdr:row>12</xdr:row>
      <xdr:rowOff>46701</xdr:rowOff>
    </xdr:to>
    <xdr:sp macro="" textlink="">
      <xdr:nvSpPr>
        <xdr:cNvPr id="2" name="Rectangle 56">
          <a:extLst>
            <a:ext uri="{FF2B5EF4-FFF2-40B4-BE49-F238E27FC236}">
              <a16:creationId xmlns:a16="http://schemas.microsoft.com/office/drawing/2014/main" id="{95DB868B-D5D8-41B7-8957-879C89570119}"/>
            </a:ext>
          </a:extLst>
        </xdr:cNvPr>
        <xdr:cNvSpPr/>
      </xdr:nvSpPr>
      <xdr:spPr>
        <a:xfrm>
          <a:off x="4738638" y="3499832"/>
          <a:ext cx="8603982" cy="45719"/>
        </a:xfrm>
        <a:prstGeom prst="rect">
          <a:avLst/>
        </a:prstGeom>
        <a:solidFill>
          <a:srgbClr val="616161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oneCellAnchor>
    <xdr:from>
      <xdr:col>38</xdr:col>
      <xdr:colOff>95037</xdr:colOff>
      <xdr:row>68</xdr:row>
      <xdr:rowOff>56030</xdr:rowOff>
    </xdr:from>
    <xdr:ext cx="976744" cy="288489"/>
    <xdr:pic>
      <xdr:nvPicPr>
        <xdr:cNvPr id="7" name="Picture 55">
          <a:extLst>
            <a:ext uri="{FF2B5EF4-FFF2-40B4-BE49-F238E27FC236}">
              <a16:creationId xmlns:a16="http://schemas.microsoft.com/office/drawing/2014/main" id="{2D4C0B9A-C424-4C1B-AD73-B937EF5B8E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2160037" y="13867280"/>
          <a:ext cx="976744" cy="288489"/>
        </a:xfrm>
        <a:prstGeom prst="rect">
          <a:avLst/>
        </a:prstGeom>
      </xdr:spPr>
    </xdr:pic>
    <xdr:clientData/>
  </xdr:oneCellAnchor>
  <xdr:oneCellAnchor>
    <xdr:from>
      <xdr:col>14</xdr:col>
      <xdr:colOff>210064</xdr:colOff>
      <xdr:row>54</xdr:row>
      <xdr:rowOff>180023</xdr:rowOff>
    </xdr:from>
    <xdr:ext cx="1097214" cy="455957"/>
    <xdr:pic>
      <xdr:nvPicPr>
        <xdr:cNvPr id="8" name="Picture 57">
          <a:extLst>
            <a:ext uri="{FF2B5EF4-FFF2-40B4-BE49-F238E27FC236}">
              <a16:creationId xmlns:a16="http://schemas.microsoft.com/office/drawing/2014/main" id="{F0D88BC5-303F-487E-A3CA-A3B84523CB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4655064" y="11413173"/>
          <a:ext cx="1097214" cy="455957"/>
        </a:xfrm>
        <a:prstGeom prst="rect">
          <a:avLst/>
        </a:prstGeom>
      </xdr:spPr>
    </xdr:pic>
    <xdr:clientData/>
  </xdr:oneCellAnchor>
  <xdr:oneCellAnchor>
    <xdr:from>
      <xdr:col>24</xdr:col>
      <xdr:colOff>249644</xdr:colOff>
      <xdr:row>53</xdr:row>
      <xdr:rowOff>97168</xdr:rowOff>
    </xdr:from>
    <xdr:ext cx="865541" cy="862336"/>
    <xdr:pic>
      <xdr:nvPicPr>
        <xdr:cNvPr id="9" name="Picture 58">
          <a:extLst>
            <a:ext uri="{FF2B5EF4-FFF2-40B4-BE49-F238E27FC236}">
              <a16:creationId xmlns:a16="http://schemas.microsoft.com/office/drawing/2014/main" id="{0BD73C3C-0B51-404A-9B31-AAFDF402B0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7679144" y="12027231"/>
          <a:ext cx="865541" cy="862336"/>
        </a:xfrm>
        <a:prstGeom prst="rect">
          <a:avLst/>
        </a:prstGeom>
      </xdr:spPr>
    </xdr:pic>
    <xdr:clientData/>
  </xdr:oneCellAnchor>
  <xdr:oneCellAnchor>
    <xdr:from>
      <xdr:col>33</xdr:col>
      <xdr:colOff>74587</xdr:colOff>
      <xdr:row>54</xdr:row>
      <xdr:rowOff>59192</xdr:rowOff>
    </xdr:from>
    <xdr:ext cx="893078" cy="672935"/>
    <xdr:pic>
      <xdr:nvPicPr>
        <xdr:cNvPr id="10" name="Picture 59">
          <a:extLst>
            <a:ext uri="{FF2B5EF4-FFF2-40B4-BE49-F238E27FC236}">
              <a16:creationId xmlns:a16="http://schemas.microsoft.com/office/drawing/2014/main" id="{6E19114B-B66A-4F9E-B9DA-25ACA49D92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0552087" y="11292342"/>
          <a:ext cx="893078" cy="672935"/>
        </a:xfrm>
        <a:prstGeom prst="rect">
          <a:avLst/>
        </a:prstGeom>
      </xdr:spPr>
    </xdr:pic>
    <xdr:clientData/>
  </xdr:oneCellAnchor>
  <xdr:oneCellAnchor>
    <xdr:from>
      <xdr:col>26</xdr:col>
      <xdr:colOff>19107</xdr:colOff>
      <xdr:row>24</xdr:row>
      <xdr:rowOff>101619</xdr:rowOff>
    </xdr:from>
    <xdr:ext cx="1148500" cy="1197766"/>
    <xdr:pic>
      <xdr:nvPicPr>
        <xdr:cNvPr id="11" name="Picture 51">
          <a:extLst>
            <a:ext uri="{FF2B5EF4-FFF2-40B4-BE49-F238E27FC236}">
              <a16:creationId xmlns:a16="http://schemas.microsoft.com/office/drawing/2014/main" id="{F8367363-1FB9-4903-821A-DA066301EB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8067732" y="4971275"/>
          <a:ext cx="1148500" cy="1197766"/>
        </a:xfrm>
        <a:prstGeom prst="rect">
          <a:avLst/>
        </a:prstGeom>
      </xdr:spPr>
    </xdr:pic>
    <xdr:clientData/>
  </xdr:oneCellAnchor>
  <xdr:twoCellAnchor>
    <xdr:from>
      <xdr:col>32</xdr:col>
      <xdr:colOff>22412</xdr:colOff>
      <xdr:row>62</xdr:row>
      <xdr:rowOff>190499</xdr:rowOff>
    </xdr:from>
    <xdr:to>
      <xdr:col>37</xdr:col>
      <xdr:colOff>257736</xdr:colOff>
      <xdr:row>64</xdr:row>
      <xdr:rowOff>0</xdr:rowOff>
    </xdr:to>
    <xdr:sp macro="" textlink="">
      <xdr:nvSpPr>
        <xdr:cNvPr id="15" name="Rectangle 41">
          <a:hlinkClick xmlns:r="http://schemas.openxmlformats.org/officeDocument/2006/relationships" r:id="rId6" tooltip="Learn More Online"/>
          <a:extLst>
            <a:ext uri="{FF2B5EF4-FFF2-40B4-BE49-F238E27FC236}">
              <a16:creationId xmlns:a16="http://schemas.microsoft.com/office/drawing/2014/main" id="{800C49BE-03B4-4E19-8791-A21283C56E0F}"/>
            </a:ext>
          </a:extLst>
        </xdr:cNvPr>
        <xdr:cNvSpPr/>
      </xdr:nvSpPr>
      <xdr:spPr>
        <a:xfrm>
          <a:off x="10182412" y="12890499"/>
          <a:ext cx="1822824" cy="184151"/>
        </a:xfrm>
        <a:prstGeom prst="rect">
          <a:avLst/>
        </a:prstGeom>
        <a:solidFill>
          <a:schemeClr val="accent1">
            <a:alpha val="0"/>
          </a:schemeClr>
        </a:solidFill>
        <a:ln>
          <a:solidFill>
            <a:schemeClr val="accent1">
              <a:shade val="50000"/>
              <a:alpha val="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oneCellAnchor>
    <xdr:from>
      <xdr:col>32</xdr:col>
      <xdr:colOff>50080</xdr:colOff>
      <xdr:row>44</xdr:row>
      <xdr:rowOff>127048</xdr:rowOff>
    </xdr:from>
    <xdr:ext cx="1262417" cy="1112632"/>
    <xdr:pic>
      <xdr:nvPicPr>
        <xdr:cNvPr id="30" name="Picture 30">
          <a:extLst>
            <a:ext uri="{FF2B5EF4-FFF2-40B4-BE49-F238E27FC236}">
              <a16:creationId xmlns:a16="http://schemas.microsoft.com/office/drawing/2014/main" id="{8043863F-2BAF-49F0-A730-66A698F24B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9731962" y="10245960"/>
          <a:ext cx="1262417" cy="1112632"/>
        </a:xfrm>
        <a:prstGeom prst="rect">
          <a:avLst/>
        </a:prstGeom>
      </xdr:spPr>
    </xdr:pic>
    <xdr:clientData/>
  </xdr:oneCellAnchor>
  <xdr:twoCellAnchor editAs="oneCell">
    <xdr:from>
      <xdr:col>34</xdr:col>
      <xdr:colOff>95250</xdr:colOff>
      <xdr:row>8</xdr:row>
      <xdr:rowOff>130968</xdr:rowOff>
    </xdr:from>
    <xdr:to>
      <xdr:col>41</xdr:col>
      <xdr:colOff>22936</xdr:colOff>
      <xdr:row>11</xdr:row>
      <xdr:rowOff>59530</xdr:rowOff>
    </xdr:to>
    <xdr:pic>
      <xdr:nvPicPr>
        <xdr:cNvPr id="3" name="Picture 2" descr="Text&#10;&#10;Description automatically generated">
          <a:extLst>
            <a:ext uri="{FF2B5EF4-FFF2-40B4-BE49-F238E27FC236}">
              <a16:creationId xmlns:a16="http://schemas.microsoft.com/office/drawing/2014/main" id="{7FD2445E-5D67-41CD-87DD-3D73E5E046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0620375" y="1762124"/>
          <a:ext cx="2094624" cy="5357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trccompanies-my.sharepoint.com/personal/jhuang_trcsolutions_com/Documents/Attachments/Dominion-Energy-Prescriptive-Incentive-Application%20_v1.1.10.xlsx" TargetMode="External"/><Relationship Id="rId1" Type="http://schemas.openxmlformats.org/officeDocument/2006/relationships/externalLinkPath" Target="https://trccompanies-my.sharepoint.com/personal/jhuang_trcsolutions_com/Documents/Attachments/Dominion-Energy-Prescriptive-Incentive-Application%20_v1.1.1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hangelog"/>
      <sheetName val="DATA TABLES_Project"/>
      <sheetName val="TEMPLATE"/>
      <sheetName val="MEASURES1_M"/>
      <sheetName val="EXPORT"/>
      <sheetName val="M05-S04"/>
      <sheetName val="M01-S01"/>
      <sheetName val="M01-S04"/>
      <sheetName val="M01-S02"/>
      <sheetName val="M01-S03"/>
      <sheetName val="M02-S02"/>
      <sheetName val="M02-S03"/>
      <sheetName val="M02-S04"/>
      <sheetName val="EM&amp;V Reqs"/>
      <sheetName val="DATA TABLES_S03 Lighting Contro"/>
      <sheetName val="M03-S03"/>
      <sheetName val="M03-S01"/>
      <sheetName val="DATA TABLES_S02 Lighting"/>
      <sheetName val="M03-S02"/>
      <sheetName val="DATA TABLES_S04 HVAC"/>
      <sheetName val="M03-S04"/>
      <sheetName val="DATA TABLES_S05 Refrigeration"/>
      <sheetName val="M03-S05a"/>
      <sheetName val="M03-S04b"/>
      <sheetName val="M03-S05"/>
      <sheetName val="DATA TABLES_S06 Food Service"/>
      <sheetName val="M03-S06"/>
      <sheetName val="DATA TABLES_S07 Plug Loads"/>
      <sheetName val="M03-S07"/>
      <sheetName val="DATA TABLES_S08 Motors"/>
      <sheetName val="M03-S08"/>
      <sheetName val="DATA TABLES_S09 Other"/>
      <sheetName val="M03-S09"/>
      <sheetName val="M03-S10"/>
      <sheetName val="DATA TABLES_S10 Residential App"/>
      <sheetName val="M03-S11"/>
      <sheetName val="DATA TABLES_S11 Misc"/>
      <sheetName val="M05-S02"/>
      <sheetName val="M05-S01a"/>
      <sheetName val="M05-S01b"/>
      <sheetName val="M02-S01"/>
      <sheetName val="M05-S02-1"/>
      <sheetName val="M05-S03"/>
      <sheetName val="M05-S06"/>
      <sheetName val="M05-S05"/>
      <sheetName val="M05-S07"/>
      <sheetName val="Dominion-Energy-Prescriptive-In"/>
    </sheetNames>
    <sheetDataSet>
      <sheetData sheetId="0"/>
      <sheetData sheetId="1">
        <row r="1">
          <cell r="D1" t="str">
            <v>Energy Solutions Programs</v>
          </cell>
        </row>
        <row r="2">
          <cell r="D2" t="str">
            <v>1-833-366-8280</v>
          </cell>
        </row>
        <row r="3">
          <cell r="D3" t="str">
            <v>EnergyIncentives@trccompanies.com</v>
          </cell>
        </row>
        <row r="4">
          <cell r="D4" t="str">
            <v>Prescriptive Incentive Application</v>
          </cell>
          <cell r="G4" t="str">
            <v>https://dominionenergy.capturesportal.com/</v>
          </cell>
        </row>
        <row r="5">
          <cell r="D5" t="str">
            <v/>
          </cell>
        </row>
        <row r="6">
          <cell r="D6" t="str">
            <v>This is a TRC tool</v>
          </cell>
        </row>
        <row r="12">
          <cell r="G12" t="str">
            <v>Gas</v>
          </cell>
          <cell r="V12">
            <v>1</v>
          </cell>
          <cell r="AH12" t="str">
            <v>Healthcare</v>
          </cell>
          <cell r="AJ12" t="str">
            <v>Health Care - Outpatient</v>
          </cell>
        </row>
        <row r="13">
          <cell r="G13" t="str">
            <v>Electric Resistance</v>
          </cell>
          <cell r="V13">
            <v>2</v>
          </cell>
          <cell r="AH13" t="str">
            <v>Hotels and Lodging</v>
          </cell>
        </row>
        <row r="14">
          <cell r="G14" t="str">
            <v>None</v>
          </cell>
          <cell r="V14">
            <v>3</v>
          </cell>
        </row>
        <row r="15">
          <cell r="G15" t="str">
            <v>Other Electric</v>
          </cell>
          <cell r="V15">
            <v>4</v>
          </cell>
        </row>
        <row r="16">
          <cell r="G16" t="str">
            <v>Other</v>
          </cell>
          <cell r="V16">
            <v>5</v>
          </cell>
        </row>
        <row r="17">
          <cell r="V17">
            <v>6</v>
          </cell>
        </row>
        <row r="18">
          <cell r="V18">
            <v>21</v>
          </cell>
        </row>
        <row r="19">
          <cell r="V19">
            <v>22</v>
          </cell>
        </row>
        <row r="20">
          <cell r="V20">
            <v>23</v>
          </cell>
        </row>
        <row r="21">
          <cell r="V21">
            <v>25</v>
          </cell>
        </row>
        <row r="22">
          <cell r="V22">
            <v>26</v>
          </cell>
        </row>
        <row r="23">
          <cell r="V23">
            <v>28</v>
          </cell>
        </row>
        <row r="24">
          <cell r="V24">
            <v>41</v>
          </cell>
        </row>
        <row r="25">
          <cell r="V25">
            <v>42</v>
          </cell>
        </row>
        <row r="26">
          <cell r="V26">
            <v>43</v>
          </cell>
        </row>
        <row r="27">
          <cell r="V27">
            <v>44</v>
          </cell>
        </row>
        <row r="28">
          <cell r="V28">
            <v>45</v>
          </cell>
        </row>
        <row r="29">
          <cell r="V29">
            <v>46</v>
          </cell>
        </row>
        <row r="30">
          <cell r="V30">
            <v>47</v>
          </cell>
        </row>
        <row r="31">
          <cell r="V31">
            <v>48</v>
          </cell>
        </row>
        <row r="32">
          <cell r="V32">
            <v>61</v>
          </cell>
        </row>
        <row r="33">
          <cell r="V33">
            <v>62</v>
          </cell>
        </row>
        <row r="34">
          <cell r="H34" t="str">
            <v>Non electric</v>
          </cell>
          <cell r="I34" t="str">
            <v>Gas</v>
          </cell>
          <cell r="J34" t="str">
            <v>Non-electric</v>
          </cell>
          <cell r="V34">
            <v>63</v>
          </cell>
        </row>
        <row r="35">
          <cell r="V35">
            <v>64</v>
          </cell>
        </row>
        <row r="36">
          <cell r="V36">
            <v>65</v>
          </cell>
        </row>
        <row r="37">
          <cell r="V37">
            <v>66</v>
          </cell>
        </row>
        <row r="38">
          <cell r="V38">
            <v>67</v>
          </cell>
        </row>
        <row r="39">
          <cell r="V39">
            <v>68</v>
          </cell>
        </row>
        <row r="40">
          <cell r="V40">
            <v>71</v>
          </cell>
        </row>
        <row r="41">
          <cell r="V41">
            <v>81</v>
          </cell>
        </row>
        <row r="42">
          <cell r="A42" t="str">
            <v>Enter Measures</v>
          </cell>
          <cell r="V42">
            <v>82</v>
          </cell>
        </row>
        <row r="43">
          <cell r="V43">
            <v>84</v>
          </cell>
        </row>
        <row r="44">
          <cell r="V44">
            <v>85</v>
          </cell>
        </row>
        <row r="45">
          <cell r="V45">
            <v>86</v>
          </cell>
        </row>
        <row r="46">
          <cell r="A46" t="str">
            <v>App Expired</v>
          </cell>
          <cell r="V46">
            <v>87</v>
          </cell>
        </row>
        <row r="72">
          <cell r="A72" t="str">
            <v>USA</v>
          </cell>
        </row>
        <row r="73">
          <cell r="A73" t="str">
            <v>Canada</v>
          </cell>
        </row>
        <row r="108">
          <cell r="A108" t="str">
            <v>Customer (Company)</v>
          </cell>
        </row>
        <row r="109">
          <cell r="A109" t="str">
            <v>Customer (Site)</v>
          </cell>
        </row>
        <row r="110">
          <cell r="A110" t="str">
            <v>Trade Ally</v>
          </cell>
        </row>
        <row r="113">
          <cell r="A113" t="str">
            <v>Pre-Approval Required</v>
          </cell>
        </row>
        <row r="114">
          <cell r="A114" t="str">
            <v>Final Application</v>
          </cell>
        </row>
        <row r="128">
          <cell r="A128" t="str">
            <v>Commercial/Industrial</v>
          </cell>
        </row>
        <row r="129">
          <cell r="A129" t="str">
            <v>Data Center</v>
          </cell>
        </row>
        <row r="130">
          <cell r="A130" t="str">
            <v>Government/Municipal</v>
          </cell>
        </row>
        <row r="131">
          <cell r="A131" t="str">
            <v>Non-Profit</v>
          </cell>
        </row>
        <row r="132">
          <cell r="A132" t="str">
            <v>School</v>
          </cell>
        </row>
        <row r="133">
          <cell r="A133" t="str">
            <v>Other</v>
          </cell>
        </row>
        <row r="144">
          <cell r="D144" t="str">
            <v>Required</v>
          </cell>
        </row>
        <row r="146">
          <cell r="D146">
            <v>0</v>
          </cell>
        </row>
        <row r="147">
          <cell r="D147">
            <v>0</v>
          </cell>
        </row>
        <row r="148">
          <cell r="D148" t="str">
            <v>None</v>
          </cell>
        </row>
      </sheetData>
      <sheetData sheetId="2">
        <row r="1">
          <cell r="B1" t="str">
            <v>v 1.1.10</v>
          </cell>
        </row>
        <row r="5">
          <cell r="B5">
            <v>46022</v>
          </cell>
          <cell r="H5">
            <v>0.22420634920634921</v>
          </cell>
        </row>
        <row r="6">
          <cell r="B6" t="str">
            <v/>
          </cell>
        </row>
        <row r="10">
          <cell r="B10" t="str">
            <v>WELCOME</v>
          </cell>
        </row>
        <row r="11">
          <cell r="B11" t="str">
            <v>INSTRUCTIONS</v>
          </cell>
        </row>
        <row r="12">
          <cell r="B12" t="str">
            <v>CONTACT US</v>
          </cell>
        </row>
        <row r="13">
          <cell r="B13" t="str">
            <v>INCENTIVE RATES &amp; REQUIREMENTS</v>
          </cell>
        </row>
        <row r="19">
          <cell r="B19" t="str">
            <v>Terms &amp; Conditions</v>
          </cell>
        </row>
        <row r="20">
          <cell r="B20" t="str">
            <v>Project Information</v>
          </cell>
        </row>
        <row r="21">
          <cell r="B21" t="str">
            <v>Customer Information</v>
          </cell>
        </row>
        <row r="22">
          <cell r="B22" t="str">
            <v>Trade Ally / Contractor Information</v>
          </cell>
        </row>
        <row r="27">
          <cell r="B27" t="str">
            <v>Equipment Input</v>
          </cell>
        </row>
        <row r="28">
          <cell r="B28" t="str">
            <v>Equipment Type</v>
          </cell>
        </row>
        <row r="29">
          <cell r="B29" t="str">
            <v>Lighting</v>
          </cell>
        </row>
        <row r="30">
          <cell r="B30" t="str">
            <v>Lighting Controls</v>
          </cell>
        </row>
        <row r="31">
          <cell r="B31" t="str">
            <v>HVAC</v>
          </cell>
          <cell r="Q31">
            <v>10</v>
          </cell>
          <cell r="S31">
            <v>20</v>
          </cell>
          <cell r="T31">
            <v>125</v>
          </cell>
          <cell r="U31">
            <v>15</v>
          </cell>
        </row>
        <row r="32">
          <cell r="B32" t="str">
            <v>Refrigeration</v>
          </cell>
          <cell r="Q32">
            <v>0</v>
          </cell>
          <cell r="S32">
            <v>0</v>
          </cell>
          <cell r="T32">
            <v>0</v>
          </cell>
          <cell r="U32">
            <v>0</v>
          </cell>
        </row>
        <row r="33">
          <cell r="B33" t="str">
            <v>Food Service</v>
          </cell>
          <cell r="H33">
            <v>1</v>
          </cell>
          <cell r="J33">
            <v>1433.0654999999999</v>
          </cell>
          <cell r="K33">
            <v>0.34720800000000002</v>
          </cell>
          <cell r="L33">
            <v>0.13963800000000001</v>
          </cell>
          <cell r="M33">
            <v>0</v>
          </cell>
          <cell r="N33">
            <v>1757.5</v>
          </cell>
          <cell r="P33">
            <v>0</v>
          </cell>
          <cell r="Q33">
            <v>10</v>
          </cell>
          <cell r="R33">
            <v>10</v>
          </cell>
          <cell r="S33">
            <v>20</v>
          </cell>
          <cell r="U33">
            <v>15</v>
          </cell>
        </row>
        <row r="34">
          <cell r="B34" t="str">
            <v>Plug Loads</v>
          </cell>
        </row>
        <row r="35">
          <cell r="B35" t="str">
            <v>Motors</v>
          </cell>
        </row>
        <row r="36">
          <cell r="B36" t="str">
            <v>Other</v>
          </cell>
          <cell r="L36" t="str">
            <v>No</v>
          </cell>
        </row>
        <row r="39">
          <cell r="H39">
            <v>6.25</v>
          </cell>
        </row>
        <row r="40">
          <cell r="H40">
            <v>0.75</v>
          </cell>
        </row>
        <row r="52">
          <cell r="B52" t="str">
            <v>Payment</v>
          </cell>
        </row>
        <row r="53">
          <cell r="B53" t="str">
            <v>On-Bill Repayment</v>
          </cell>
        </row>
        <row r="54">
          <cell r="B54" t="str">
            <v>Project Review</v>
          </cell>
        </row>
        <row r="55">
          <cell r="B55" t="str">
            <v>Project Summary</v>
          </cell>
        </row>
        <row r="56">
          <cell r="B56" t="str">
            <v>Inspection Report</v>
          </cell>
        </row>
        <row r="57">
          <cell r="B57" t="str">
            <v xml:space="preserve">Project Completion Certification </v>
          </cell>
        </row>
        <row r="58">
          <cell r="B58" t="str">
            <v>OBR: Repayment Agreement</v>
          </cell>
        </row>
        <row r="59">
          <cell r="B59" t="str">
            <v>Summary Form</v>
          </cell>
        </row>
        <row r="87">
          <cell r="E87">
            <v>0</v>
          </cell>
        </row>
        <row r="88">
          <cell r="K88" t="str">
            <v>Required</v>
          </cell>
        </row>
        <row r="89">
          <cell r="K89" t="str">
            <v>Required</v>
          </cell>
        </row>
        <row r="90">
          <cell r="K90" t="str">
            <v>Required</v>
          </cell>
        </row>
        <row r="93">
          <cell r="E93">
            <v>0.17857142857142858</v>
          </cell>
        </row>
        <row r="94">
          <cell r="K94" t="str">
            <v>Required</v>
          </cell>
        </row>
        <row r="95">
          <cell r="K95" t="str">
            <v>Required</v>
          </cell>
        </row>
        <row r="96">
          <cell r="K96" t="str">
            <v>Required</v>
          </cell>
        </row>
        <row r="97">
          <cell r="K97" t="str">
            <v>Required</v>
          </cell>
        </row>
        <row r="99">
          <cell r="K99" t="str">
            <v>Required</v>
          </cell>
        </row>
        <row r="100">
          <cell r="K100" t="str">
            <v/>
          </cell>
        </row>
        <row r="101">
          <cell r="K101" t="str">
            <v>Required</v>
          </cell>
        </row>
        <row r="102">
          <cell r="K102" t="str">
            <v>Required</v>
          </cell>
        </row>
        <row r="103">
          <cell r="K103" t="str">
            <v>Required</v>
          </cell>
        </row>
        <row r="104">
          <cell r="K104" t="str">
            <v>Required</v>
          </cell>
        </row>
        <row r="107">
          <cell r="K107" t="str">
            <v>Required</v>
          </cell>
        </row>
        <row r="108">
          <cell r="K108" t="str">
            <v/>
          </cell>
        </row>
        <row r="109">
          <cell r="K109" t="str">
            <v/>
          </cell>
        </row>
        <row r="110">
          <cell r="K110" t="str">
            <v/>
          </cell>
        </row>
        <row r="111">
          <cell r="K111" t="str">
            <v>Required</v>
          </cell>
        </row>
        <row r="112">
          <cell r="K112" t="str">
            <v/>
          </cell>
        </row>
        <row r="113">
          <cell r="K113" t="str">
            <v/>
          </cell>
        </row>
        <row r="114">
          <cell r="K114" t="str">
            <v>Required</v>
          </cell>
        </row>
        <row r="115">
          <cell r="K115" t="str">
            <v>Required</v>
          </cell>
        </row>
        <row r="116">
          <cell r="K116" t="str">
            <v>Required</v>
          </cell>
        </row>
        <row r="117">
          <cell r="K117" t="str">
            <v>Required</v>
          </cell>
        </row>
        <row r="118">
          <cell r="K118" t="str">
            <v>Required</v>
          </cell>
        </row>
        <row r="119">
          <cell r="K119" t="str">
            <v>Required</v>
          </cell>
        </row>
        <row r="120">
          <cell r="K120" t="str">
            <v>Required</v>
          </cell>
        </row>
        <row r="121">
          <cell r="K121" t="str">
            <v>Required</v>
          </cell>
        </row>
        <row r="122">
          <cell r="K122" t="str">
            <v>Required</v>
          </cell>
        </row>
        <row r="123">
          <cell r="K123" t="str">
            <v>Required</v>
          </cell>
        </row>
        <row r="124">
          <cell r="K124" t="str">
            <v>Required</v>
          </cell>
        </row>
        <row r="126">
          <cell r="K126" t="str">
            <v/>
          </cell>
        </row>
        <row r="127">
          <cell r="K127" t="str">
            <v>Required</v>
          </cell>
        </row>
        <row r="129">
          <cell r="E129">
            <v>0</v>
          </cell>
        </row>
        <row r="130">
          <cell r="K130" t="str">
            <v>Required</v>
          </cell>
        </row>
        <row r="132">
          <cell r="K132" t="str">
            <v>Required</v>
          </cell>
        </row>
        <row r="133">
          <cell r="K133" t="str">
            <v>Required</v>
          </cell>
        </row>
        <row r="134">
          <cell r="K134" t="str">
            <v>Required</v>
          </cell>
        </row>
        <row r="135">
          <cell r="K135" t="str">
            <v>Required</v>
          </cell>
        </row>
        <row r="136">
          <cell r="K136" t="str">
            <v>Required</v>
          </cell>
        </row>
        <row r="137">
          <cell r="K137" t="str">
            <v>Required</v>
          </cell>
        </row>
        <row r="138">
          <cell r="K138" t="str">
            <v>Required</v>
          </cell>
        </row>
        <row r="139">
          <cell r="K139" t="str">
            <v>Required</v>
          </cell>
        </row>
        <row r="140">
          <cell r="K140" t="str">
            <v>Required</v>
          </cell>
        </row>
        <row r="141">
          <cell r="K141" t="str">
            <v>Required</v>
          </cell>
        </row>
        <row r="142">
          <cell r="K142" t="str">
            <v>Required</v>
          </cell>
        </row>
        <row r="143">
          <cell r="K143" t="str">
            <v>Required</v>
          </cell>
        </row>
        <row r="144">
          <cell r="K144" t="str">
            <v>Required</v>
          </cell>
        </row>
        <row r="145">
          <cell r="K145" t="str">
            <v>Required</v>
          </cell>
        </row>
        <row r="146">
          <cell r="K146" t="str">
            <v>Required</v>
          </cell>
        </row>
        <row r="147">
          <cell r="K147" t="str">
            <v>Required</v>
          </cell>
        </row>
        <row r="150">
          <cell r="E150">
            <v>0.16666666666666666</v>
          </cell>
        </row>
        <row r="151">
          <cell r="K151" t="str">
            <v/>
          </cell>
        </row>
        <row r="152">
          <cell r="K152" t="str">
            <v>Required</v>
          </cell>
        </row>
        <row r="153">
          <cell r="K153" t="str">
            <v>Required</v>
          </cell>
        </row>
        <row r="154">
          <cell r="K154" t="str">
            <v/>
          </cell>
        </row>
        <row r="155">
          <cell r="K155" t="str">
            <v>Required</v>
          </cell>
        </row>
        <row r="156">
          <cell r="K156" t="str">
            <v>Required</v>
          </cell>
        </row>
        <row r="157">
          <cell r="K157" t="str">
            <v>Required</v>
          </cell>
        </row>
        <row r="158">
          <cell r="K158" t="str">
            <v>Required</v>
          </cell>
        </row>
        <row r="159">
          <cell r="K159" t="str">
            <v>Required</v>
          </cell>
        </row>
        <row r="160">
          <cell r="K160" t="str">
            <v>Required</v>
          </cell>
        </row>
        <row r="161">
          <cell r="K161" t="str">
            <v>Required</v>
          </cell>
        </row>
        <row r="162">
          <cell r="K162" t="str">
            <v>Required</v>
          </cell>
        </row>
        <row r="163">
          <cell r="K163" t="str">
            <v/>
          </cell>
        </row>
        <row r="164">
          <cell r="K164" t="str">
            <v/>
          </cell>
        </row>
        <row r="165">
          <cell r="K165" t="str">
            <v/>
          </cell>
        </row>
        <row r="166">
          <cell r="K166" t="str">
            <v/>
          </cell>
        </row>
        <row r="168">
          <cell r="K168" t="str">
            <v/>
          </cell>
        </row>
        <row r="169">
          <cell r="K169" t="str">
            <v/>
          </cell>
        </row>
        <row r="170">
          <cell r="K170" t="str">
            <v/>
          </cell>
        </row>
        <row r="171">
          <cell r="K171" t="str">
            <v>Required</v>
          </cell>
        </row>
        <row r="173">
          <cell r="E173">
            <v>1</v>
          </cell>
        </row>
        <row r="178">
          <cell r="E178">
            <v>0</v>
          </cell>
        </row>
        <row r="179">
          <cell r="K179" t="str">
            <v>Required</v>
          </cell>
        </row>
        <row r="180">
          <cell r="K180" t="str">
            <v>Required</v>
          </cell>
        </row>
        <row r="181">
          <cell r="K181" t="str">
            <v>Required</v>
          </cell>
        </row>
        <row r="182">
          <cell r="K182" t="str">
            <v>Required</v>
          </cell>
        </row>
        <row r="183">
          <cell r="K183" t="str">
            <v>Required</v>
          </cell>
        </row>
        <row r="184">
          <cell r="K184" t="str">
            <v>Required</v>
          </cell>
        </row>
        <row r="185">
          <cell r="K185" t="str">
            <v>Required</v>
          </cell>
        </row>
        <row r="186">
          <cell r="K186" t="str">
            <v>Required</v>
          </cell>
        </row>
        <row r="187">
          <cell r="K187" t="str">
            <v>Required</v>
          </cell>
        </row>
        <row r="188">
          <cell r="K188" t="str">
            <v>Required</v>
          </cell>
        </row>
        <row r="189">
          <cell r="K189" t="str">
            <v>Required</v>
          </cell>
        </row>
        <row r="190">
          <cell r="K190" t="str">
            <v>Required</v>
          </cell>
        </row>
        <row r="191">
          <cell r="K191" t="str">
            <v>Required</v>
          </cell>
        </row>
        <row r="192">
          <cell r="K192" t="str">
            <v/>
          </cell>
        </row>
        <row r="193">
          <cell r="K193" t="str">
            <v/>
          </cell>
        </row>
        <row r="194">
          <cell r="K194" t="str">
            <v/>
          </cell>
        </row>
        <row r="195">
          <cell r="K195" t="str">
            <v>Required</v>
          </cell>
        </row>
        <row r="233">
          <cell r="E233">
            <v>1</v>
          </cell>
        </row>
        <row r="236">
          <cell r="K236" t="str">
            <v/>
          </cell>
        </row>
        <row r="237">
          <cell r="K237" t="str">
            <v/>
          </cell>
        </row>
        <row r="238">
          <cell r="K238" t="str">
            <v/>
          </cell>
        </row>
        <row r="239">
          <cell r="K239" t="str">
            <v/>
          </cell>
        </row>
        <row r="240">
          <cell r="K240" t="str">
            <v/>
          </cell>
        </row>
        <row r="241">
          <cell r="K241" t="str">
            <v/>
          </cell>
        </row>
        <row r="242">
          <cell r="K242" t="str">
            <v/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>
        <row r="17">
          <cell r="AM17" t="str">
            <v/>
          </cell>
        </row>
        <row r="20">
          <cell r="AM20" t="str">
            <v/>
          </cell>
        </row>
        <row r="23">
          <cell r="AF23" t="str">
            <v>VA</v>
          </cell>
          <cell r="AM23" t="str">
            <v/>
          </cell>
          <cell r="AT23" t="str">
            <v/>
          </cell>
          <cell r="AW23" t="str">
            <v/>
          </cell>
          <cell r="BW23" t="str">
            <v>Commercial/Industrial</v>
          </cell>
        </row>
        <row r="39">
          <cell r="P39" t="str">
            <v>Healthcare</v>
          </cell>
          <cell r="U39" t="str">
            <v>Child Care Services</v>
          </cell>
          <cell r="AJ39" t="str">
            <v>AC: Split System</v>
          </cell>
          <cell r="AS39" t="str">
            <v>Electric Resistance</v>
          </cell>
        </row>
        <row r="43">
          <cell r="U43">
            <v>5000</v>
          </cell>
        </row>
      </sheetData>
      <sheetData sheetId="11">
        <row r="17">
          <cell r="AJ17" t="str">
            <v/>
          </cell>
        </row>
        <row r="21">
          <cell r="AJ21" t="str">
            <v/>
          </cell>
        </row>
        <row r="25">
          <cell r="AJ25" t="str">
            <v/>
          </cell>
          <cell r="AQ25" t="str">
            <v/>
          </cell>
          <cell r="AT25" t="str">
            <v/>
          </cell>
        </row>
        <row r="35">
          <cell r="U35" t="str">
            <v/>
          </cell>
          <cell r="AB35" t="str">
            <v/>
          </cell>
        </row>
        <row r="39">
          <cell r="N39" t="str">
            <v/>
          </cell>
          <cell r="U39" t="str">
            <v/>
          </cell>
          <cell r="AB39" t="str">
            <v/>
          </cell>
        </row>
      </sheetData>
      <sheetData sheetId="12">
        <row r="14">
          <cell r="V14" t="str">
            <v>Trade Ally</v>
          </cell>
        </row>
        <row r="18">
          <cell r="V18" t="str">
            <v>TA/Contractor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>
        <row r="13">
          <cell r="BP13" t="str">
            <v/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>
        <row r="5">
          <cell r="G5" t="str">
            <v>Front Loading</v>
          </cell>
        </row>
        <row r="6">
          <cell r="G6" t="str">
            <v>Top Loading</v>
          </cell>
        </row>
        <row r="10">
          <cell r="H10" t="str">
            <v>Electric</v>
          </cell>
        </row>
        <row r="11">
          <cell r="H11" t="str">
            <v>Gas</v>
          </cell>
        </row>
      </sheetData>
      <sheetData sheetId="37">
        <row r="32">
          <cell r="AH32" t="str">
            <v>Total Leakage Duct Blaster</v>
          </cell>
        </row>
        <row r="35">
          <cell r="AH35">
            <v>250</v>
          </cell>
          <cell r="AN35">
            <v>150</v>
          </cell>
        </row>
      </sheetData>
      <sheetData sheetId="38">
        <row r="48">
          <cell r="P48" t="str">
            <v/>
          </cell>
        </row>
        <row r="56">
          <cell r="P56" t="str">
            <v/>
          </cell>
          <cell r="W56" t="str">
            <v/>
          </cell>
          <cell r="AE56" t="str">
            <v/>
          </cell>
        </row>
        <row r="59">
          <cell r="P59" t="str">
            <v/>
          </cell>
          <cell r="W59" t="str">
            <v/>
          </cell>
          <cell r="AE59" t="str">
            <v/>
          </cell>
        </row>
        <row r="62">
          <cell r="AE62" t="str">
            <v/>
          </cell>
          <cell r="AL62" t="str">
            <v/>
          </cell>
          <cell r="AO62" t="str">
            <v/>
          </cell>
        </row>
        <row r="73">
          <cell r="U73" t="str">
            <v>samantha baker</v>
          </cell>
        </row>
        <row r="77">
          <cell r="U77" t="str">
            <v>title</v>
          </cell>
          <cell r="AI77">
            <v>45784</v>
          </cell>
        </row>
      </sheetData>
      <sheetData sheetId="39"/>
      <sheetData sheetId="40"/>
      <sheetData sheetId="41"/>
      <sheetData sheetId="42"/>
      <sheetData sheetId="43"/>
      <sheetData sheetId="44"/>
      <sheetData sheetId="45">
        <row r="21">
          <cell r="L21" t="str">
            <v>Healthcare</v>
          </cell>
        </row>
        <row r="22">
          <cell r="L22" t="str">
            <v>Prescriptive</v>
          </cell>
        </row>
        <row r="23">
          <cell r="L23" t="e">
            <v>#N/A</v>
          </cell>
        </row>
        <row r="28">
          <cell r="L28" t="str">
            <v>Charlottesville VA</v>
          </cell>
          <cell r="AU28" t="str">
            <v>No</v>
          </cell>
        </row>
        <row r="29">
          <cell r="AU29" t="str">
            <v>No</v>
          </cell>
        </row>
      </sheetData>
      <sheetData sheetId="46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Maher, Katy" id="{F990EEDF-088C-46F8-9CDB-E6FB4C1C95F2}" userId="S::KMaher@trcsolutions.com::d79db578-e5d7-4016-b3ee-685cb86d3332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5" dT="2025-07-17T17:52:36.73" personId="{F990EEDF-088C-46F8-9CDB-E6FB4C1C95F2}" id="{F3DFDFBD-F9B8-43B3-8189-96DE69C73708}" done="1">
    <text>Make sure that C5 and C6 are tied to the kWh in the summary, you can put 0 for C8 since we are not reporting therms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dominionenergy.com/virginia/save-energy" TargetMode="External"/><Relationship Id="rId2" Type="http://schemas.openxmlformats.org/officeDocument/2006/relationships/hyperlink" Target="mailto:EnergyIncentives@trccompanies.com" TargetMode="External"/><Relationship Id="rId1" Type="http://schemas.openxmlformats.org/officeDocument/2006/relationships/hyperlink" Target="mailto:businessrebates@evergy.com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epa.gov/energy/greenhouse-gas-equivalencies-calculator-calculations-and-references" TargetMode="External"/><Relationship Id="rId7" Type="http://schemas.microsoft.com/office/2017/10/relationships/threadedComment" Target="../threadedComments/threadedComment1.xml"/><Relationship Id="rId2" Type="http://schemas.openxmlformats.org/officeDocument/2006/relationships/hyperlink" Target="https://www.eia.gov/tools/faqs/faq.php?id=74&amp;t=11" TargetMode="External"/><Relationship Id="rId1" Type="http://schemas.openxmlformats.org/officeDocument/2006/relationships/hyperlink" Target="https://www.epa.gov/energy/greenhouse-gases-equivalencies-calculator-calculations-and-references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8BE8D-FBE2-43B5-A3E5-F3B40920AC4F}">
  <sheetPr>
    <pageSetUpPr fitToPage="1"/>
  </sheetPr>
  <dimension ref="A1:BT192"/>
  <sheetViews>
    <sheetView showGridLines="0" tabSelected="1" topLeftCell="H1" zoomScale="85" zoomScaleNormal="85" workbookViewId="0">
      <selection activeCell="AH19" sqref="AH19:AQ19"/>
    </sheetView>
  </sheetViews>
  <sheetFormatPr defaultColWidth="4.5703125" defaultRowHeight="0" customHeight="1" zeroHeight="1" x14ac:dyDescent="0.25"/>
  <cols>
    <col min="1" max="46" width="4.5703125" style="2" customWidth="1"/>
    <col min="47" max="47" width="50.140625" style="2" customWidth="1"/>
    <col min="48" max="48" width="29.85546875" style="2" customWidth="1"/>
    <col min="49" max="58" width="4.5703125" style="2" customWidth="1"/>
    <col min="59" max="67" width="4.5703125" style="1" customWidth="1"/>
    <col min="68" max="68" width="3.28515625" style="1" customWidth="1"/>
    <col min="69" max="69" width="39.7109375" style="1" customWidth="1"/>
    <col min="70" max="70" width="4.5703125" style="1" customWidth="1"/>
    <col min="71" max="71" width="12.42578125" style="1" customWidth="1"/>
    <col min="72" max="16383" width="4.5703125" style="1"/>
    <col min="16384" max="16384" width="1.42578125" style="1" customWidth="1"/>
  </cols>
  <sheetData>
    <row r="1" spans="1:61" s="10" customFormat="1" ht="16.350000000000001" customHeight="1" x14ac:dyDescent="0.4">
      <c r="A1" s="1"/>
      <c r="B1" s="52"/>
      <c r="C1" s="52"/>
      <c r="D1" s="51"/>
      <c r="E1" s="51"/>
      <c r="F1" s="51"/>
      <c r="G1" s="51"/>
      <c r="H1" s="51"/>
      <c r="I1" s="51"/>
      <c r="J1" s="51"/>
      <c r="K1" s="51"/>
      <c r="BA1" s="50"/>
    </row>
    <row r="2" spans="1:61" s="10" customFormat="1" ht="16.350000000000001" customHeight="1" x14ac:dyDescent="0.4">
      <c r="A2" s="1"/>
      <c r="B2" s="52"/>
      <c r="C2" s="52"/>
      <c r="D2" s="51"/>
      <c r="E2" s="51"/>
      <c r="F2" s="51"/>
      <c r="G2" s="51"/>
      <c r="H2" s="51"/>
      <c r="I2" s="51"/>
      <c r="J2" s="51"/>
      <c r="K2" s="51"/>
      <c r="AZ2" s="50"/>
    </row>
    <row r="3" spans="1:61" s="10" customFormat="1" ht="16.350000000000001" customHeight="1" x14ac:dyDescent="0.25">
      <c r="A3" s="1"/>
      <c r="B3" s="49"/>
      <c r="C3" s="49"/>
      <c r="D3" s="49"/>
      <c r="E3" s="49"/>
      <c r="F3" s="49"/>
      <c r="G3" s="49"/>
      <c r="H3" s="49"/>
      <c r="I3" s="49"/>
      <c r="J3" s="49"/>
      <c r="K3" s="49"/>
    </row>
    <row r="4" spans="1:61" s="10" customFormat="1" ht="16.350000000000001" customHeight="1" thickBot="1" x14ac:dyDescent="0.3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7"/>
      <c r="AO4" s="47"/>
      <c r="AP4" s="47"/>
      <c r="AQ4" s="47"/>
      <c r="AR4" s="47"/>
      <c r="AS4" s="47"/>
      <c r="AT4" s="47"/>
      <c r="AU4" s="47"/>
      <c r="AV4" s="47"/>
      <c r="AW4" s="46"/>
      <c r="AX4" s="46"/>
      <c r="AY4" s="46"/>
      <c r="AZ4" s="46"/>
      <c r="BA4" s="46"/>
      <c r="BB4" s="46"/>
      <c r="BC4" s="1"/>
      <c r="BD4" s="1"/>
      <c r="BE4" s="1"/>
      <c r="BF4" s="46"/>
      <c r="BG4" s="46"/>
    </row>
    <row r="5" spans="1:61" s="10" customFormat="1" ht="14.25" customHeight="1" x14ac:dyDescent="0.25">
      <c r="A5" s="1"/>
      <c r="B5" s="1"/>
      <c r="K5" s="45"/>
      <c r="L5" s="45"/>
      <c r="M5" s="45"/>
      <c r="N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  <c r="AB5" s="45"/>
      <c r="AC5" s="45"/>
      <c r="AD5" s="45"/>
      <c r="AE5" s="45"/>
      <c r="AF5" s="45"/>
      <c r="AG5" s="45"/>
      <c r="AH5" s="45"/>
      <c r="AI5" s="45"/>
      <c r="AJ5" s="45"/>
      <c r="AK5" s="45"/>
      <c r="AL5" s="45"/>
      <c r="AM5" s="45"/>
      <c r="AN5" s="45"/>
      <c r="AO5" s="45"/>
      <c r="AP5" s="45"/>
      <c r="AQ5" s="45"/>
      <c r="AR5" s="45"/>
      <c r="AS5" s="45"/>
      <c r="AT5" s="45"/>
      <c r="AU5" s="45"/>
      <c r="AV5" s="45"/>
      <c r="AW5" s="45"/>
      <c r="AX5" s="45"/>
      <c r="AY5" s="45"/>
      <c r="BC5" s="1"/>
      <c r="BD5" s="1"/>
      <c r="BE5" s="1"/>
    </row>
    <row r="6" spans="1:61" s="10" customFormat="1" ht="18.75" customHeight="1" x14ac:dyDescent="0.25">
      <c r="A6" s="1"/>
      <c r="B6" s="1"/>
      <c r="K6" s="45"/>
      <c r="L6" s="45"/>
      <c r="M6" s="45"/>
      <c r="N6" s="45"/>
      <c r="O6" s="96" t="str">
        <f>M5S3</f>
        <v>Project Summary</v>
      </c>
      <c r="P6" s="96"/>
      <c r="Q6" s="96"/>
      <c r="R6" s="96"/>
      <c r="S6" s="96"/>
      <c r="T6" s="96"/>
      <c r="U6" s="96"/>
      <c r="V6" s="96"/>
      <c r="W6" s="96"/>
      <c r="X6" s="96"/>
      <c r="Y6" s="96"/>
      <c r="Z6" s="96"/>
      <c r="AA6" s="96"/>
      <c r="AB6" s="96"/>
      <c r="AC6" s="96"/>
      <c r="AD6" s="96"/>
      <c r="AE6" s="96"/>
      <c r="AF6" s="96"/>
      <c r="AG6" s="96"/>
      <c r="AH6" s="96"/>
      <c r="AI6" s="96"/>
      <c r="AJ6" s="96"/>
      <c r="AK6" s="96"/>
      <c r="AL6" s="96"/>
      <c r="AM6" s="96"/>
      <c r="AN6" s="96"/>
      <c r="AO6" s="96"/>
      <c r="AP6" s="96"/>
      <c r="AQ6" s="96"/>
      <c r="AR6" s="45"/>
      <c r="AS6" s="45"/>
      <c r="AT6" s="45"/>
      <c r="AU6" s="45"/>
      <c r="AV6" s="45"/>
      <c r="AW6" s="45"/>
      <c r="AX6" s="45"/>
      <c r="AY6" s="45"/>
      <c r="BC6" s="1"/>
      <c r="BD6" s="1"/>
      <c r="BE6" s="1"/>
    </row>
    <row r="7" spans="1:61" ht="16.350000000000001" customHeight="1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1"/>
      <c r="Q7" s="11"/>
      <c r="R7" s="45"/>
      <c r="S7" s="45"/>
      <c r="T7" s="45"/>
      <c r="U7" s="45"/>
      <c r="V7" s="45"/>
      <c r="W7" s="1"/>
      <c r="X7" s="1"/>
      <c r="Y7" s="1"/>
      <c r="Z7" s="1"/>
      <c r="AA7" s="44"/>
      <c r="AB7" s="44"/>
      <c r="AC7" s="44"/>
      <c r="AD7" s="44"/>
      <c r="AE7" s="44"/>
      <c r="AF7" s="44"/>
      <c r="AG7" s="44"/>
      <c r="AH7" s="44"/>
      <c r="AI7" s="44"/>
      <c r="AJ7" s="44"/>
      <c r="AK7" s="44"/>
      <c r="AL7" s="44"/>
      <c r="AM7" s="44"/>
      <c r="AN7" s="44"/>
      <c r="AO7" s="44"/>
      <c r="AP7" s="44"/>
      <c r="AQ7" s="44"/>
      <c r="AR7" s="44"/>
      <c r="AS7" s="44"/>
      <c r="AT7" s="44"/>
      <c r="AU7" s="44"/>
      <c r="AV7" s="1"/>
      <c r="AW7" s="1"/>
      <c r="AX7" s="1"/>
      <c r="AY7" s="1"/>
      <c r="AZ7" s="1"/>
      <c r="BA7" s="1"/>
      <c r="BB7" s="1"/>
      <c r="BC7" s="28"/>
      <c r="BD7" s="28"/>
      <c r="BE7" s="28"/>
      <c r="BF7" s="1"/>
    </row>
    <row r="8" spans="1:61" ht="16.350000000000001" customHeight="1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43"/>
      <c r="P8" s="42"/>
      <c r="Q8" s="42"/>
      <c r="R8" s="42"/>
      <c r="S8" s="42"/>
      <c r="T8" s="42"/>
      <c r="U8" s="42"/>
      <c r="V8" s="42"/>
      <c r="W8" s="42"/>
      <c r="X8" s="42"/>
      <c r="Y8" s="42"/>
      <c r="Z8" s="42"/>
      <c r="AA8" s="42"/>
      <c r="AB8" s="42"/>
      <c r="AC8" s="42"/>
      <c r="AD8" s="42"/>
      <c r="AE8" s="42"/>
      <c r="AF8" s="42"/>
      <c r="AG8" s="42"/>
      <c r="AH8" s="42"/>
      <c r="AI8" s="42"/>
      <c r="AJ8" s="42"/>
      <c r="AK8" s="42"/>
      <c r="AL8" s="42"/>
      <c r="AM8" s="42"/>
      <c r="AN8" s="42"/>
      <c r="AO8" s="42"/>
      <c r="AP8" s="42"/>
      <c r="AQ8" s="41"/>
      <c r="AR8" s="1"/>
      <c r="AS8" s="1"/>
      <c r="AT8" s="1"/>
      <c r="AU8" s="95" t="s">
        <v>55</v>
      </c>
      <c r="AV8" s="1"/>
      <c r="AW8" s="1"/>
      <c r="AX8" s="10"/>
      <c r="AY8" s="1"/>
      <c r="AZ8" s="1"/>
      <c r="BA8" s="1"/>
      <c r="BB8" s="1"/>
      <c r="BC8" s="28"/>
      <c r="BD8" s="28"/>
      <c r="BE8" s="28"/>
      <c r="BF8" s="1"/>
    </row>
    <row r="9" spans="1:61" ht="16.350000000000001" customHeight="1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9"/>
      <c r="P9" s="117" t="s">
        <v>25</v>
      </c>
      <c r="Q9" s="117"/>
      <c r="R9" s="117"/>
      <c r="S9" s="117"/>
      <c r="T9" s="117"/>
      <c r="U9" s="117"/>
      <c r="V9" s="117"/>
      <c r="W9" s="117"/>
      <c r="X9" s="117"/>
      <c r="Y9" s="117"/>
      <c r="Z9" s="117"/>
      <c r="AA9" s="117"/>
      <c r="AB9" s="117"/>
      <c r="AC9" s="117"/>
      <c r="AD9" s="117"/>
      <c r="AE9" s="117"/>
      <c r="AF9" s="117"/>
      <c r="AG9" s="117"/>
      <c r="AH9" s="117"/>
      <c r="AI9" s="89"/>
      <c r="AJ9" s="90"/>
      <c r="AK9" s="90"/>
      <c r="AL9" s="39"/>
      <c r="AM9" s="39"/>
      <c r="AN9" s="39"/>
      <c r="AO9" s="39"/>
      <c r="AP9" s="39"/>
      <c r="AQ9" s="40"/>
      <c r="AR9" s="39"/>
      <c r="AS9" s="1"/>
      <c r="AT9" s="1"/>
      <c r="AU9" s="95" t="s">
        <v>56</v>
      </c>
      <c r="AV9" s="1"/>
      <c r="AW9" s="1"/>
      <c r="AX9" s="10"/>
      <c r="AY9" s="1"/>
      <c r="AZ9" s="1"/>
      <c r="BA9" s="1"/>
      <c r="BB9" s="1"/>
      <c r="BC9" s="28"/>
      <c r="BD9" s="28"/>
      <c r="BE9" s="28"/>
      <c r="BF9" s="1"/>
    </row>
    <row r="10" spans="1:61" ht="16.350000000000001" customHeight="1" x14ac:dyDescent="0.25">
      <c r="A10" s="1"/>
      <c r="B10" s="1"/>
      <c r="C10" s="1"/>
      <c r="D10" s="1"/>
      <c r="E10" s="10"/>
      <c r="F10" s="1"/>
      <c r="G10" s="1"/>
      <c r="H10" s="1"/>
      <c r="I10" s="1"/>
      <c r="J10" s="1"/>
      <c r="K10" s="1"/>
      <c r="L10" s="1"/>
      <c r="M10" s="1"/>
      <c r="N10" s="1"/>
      <c r="O10" s="9"/>
      <c r="P10" s="117"/>
      <c r="Q10" s="117"/>
      <c r="R10" s="117"/>
      <c r="S10" s="117"/>
      <c r="T10" s="117"/>
      <c r="U10" s="117"/>
      <c r="V10" s="117"/>
      <c r="W10" s="117"/>
      <c r="X10" s="117"/>
      <c r="Y10" s="117"/>
      <c r="Z10" s="117"/>
      <c r="AA10" s="117"/>
      <c r="AB10" s="117"/>
      <c r="AC10" s="117"/>
      <c r="AD10" s="117"/>
      <c r="AE10" s="117"/>
      <c r="AF10" s="117"/>
      <c r="AG10" s="117"/>
      <c r="AH10" s="117"/>
      <c r="AI10" s="89"/>
      <c r="AJ10" s="90"/>
      <c r="AK10" s="90"/>
      <c r="AL10" s="39"/>
      <c r="AM10" s="39"/>
      <c r="AN10" s="39"/>
      <c r="AO10" s="39"/>
      <c r="AP10" s="39"/>
      <c r="AQ10" s="40"/>
      <c r="AR10" s="39"/>
      <c r="AS10" s="1"/>
      <c r="AT10" s="1"/>
      <c r="AU10" s="95" t="s">
        <v>58</v>
      </c>
      <c r="AV10" s="1"/>
      <c r="AW10" s="1"/>
      <c r="AX10" s="1"/>
      <c r="AY10" s="1"/>
      <c r="AZ10" s="1"/>
      <c r="BA10" s="1"/>
      <c r="BB10" s="1"/>
      <c r="BC10" s="28"/>
      <c r="BD10" s="28"/>
      <c r="BE10" s="28"/>
      <c r="BF10"/>
      <c r="BG10"/>
      <c r="BH10"/>
    </row>
    <row r="11" spans="1:61" ht="16.350000000000001" customHeight="1" thickBot="1" x14ac:dyDescent="0.3">
      <c r="A11" s="1"/>
      <c r="B11" s="1"/>
      <c r="C11" s="1"/>
      <c r="D11" s="1"/>
      <c r="E11" s="10"/>
      <c r="F11" s="1"/>
      <c r="G11" s="1"/>
      <c r="H11" s="1"/>
      <c r="I11" s="1"/>
      <c r="J11" s="1"/>
      <c r="K11" s="1"/>
      <c r="L11" s="1"/>
      <c r="M11" s="1"/>
      <c r="N11" s="1"/>
      <c r="O11" s="9"/>
      <c r="P11" s="117"/>
      <c r="Q11" s="117"/>
      <c r="R11" s="117"/>
      <c r="S11" s="117"/>
      <c r="T11" s="117"/>
      <c r="U11" s="117"/>
      <c r="V11" s="117"/>
      <c r="W11" s="117"/>
      <c r="X11" s="117"/>
      <c r="Y11" s="117"/>
      <c r="Z11" s="117"/>
      <c r="AA11" s="117"/>
      <c r="AB11" s="117"/>
      <c r="AC11" s="117"/>
      <c r="AD11" s="117"/>
      <c r="AE11" s="117"/>
      <c r="AF11" s="117"/>
      <c r="AG11" s="117"/>
      <c r="AH11" s="117"/>
      <c r="AI11" s="89"/>
      <c r="AJ11" s="90"/>
      <c r="AK11" s="90"/>
      <c r="AL11" s="39"/>
      <c r="AM11" s="39"/>
      <c r="AN11" s="39"/>
      <c r="AO11" s="39"/>
      <c r="AP11" s="39"/>
      <c r="AQ11" s="40"/>
      <c r="AR11" s="39"/>
      <c r="AS11" s="1"/>
      <c r="AT11" s="1"/>
      <c r="AU11" s="95" t="s">
        <v>57</v>
      </c>
      <c r="AV11" s="1"/>
      <c r="AW11" s="1"/>
      <c r="AX11" s="1"/>
      <c r="AY11" s="1"/>
      <c r="AZ11" s="1"/>
      <c r="BA11" s="1"/>
      <c r="BB11" s="1"/>
      <c r="BC11" s="1"/>
      <c r="BD11" s="118"/>
      <c r="BE11" s="119"/>
      <c r="BF11" s="119"/>
      <c r="BG11" s="119"/>
      <c r="BH11" s="119"/>
      <c r="BI11" s="119"/>
    </row>
    <row r="12" spans="1:61" ht="16.350000000000001" customHeight="1" thickBot="1" x14ac:dyDescent="0.3">
      <c r="A12" s="1"/>
      <c r="B12" s="1"/>
      <c r="C12" s="1"/>
      <c r="D12" s="1"/>
      <c r="E12" s="10"/>
      <c r="F12" s="1"/>
      <c r="G12" s="1"/>
      <c r="H12" s="1"/>
      <c r="I12" s="1"/>
      <c r="J12" s="1"/>
      <c r="K12" s="1"/>
      <c r="L12" s="1"/>
      <c r="M12" s="1"/>
      <c r="N12" s="1"/>
      <c r="O12" s="9"/>
      <c r="P12" s="117"/>
      <c r="Q12" s="117"/>
      <c r="R12" s="117"/>
      <c r="S12" s="117"/>
      <c r="T12" s="117"/>
      <c r="U12" s="117"/>
      <c r="V12" s="117"/>
      <c r="W12" s="117"/>
      <c r="X12" s="117"/>
      <c r="Y12" s="117"/>
      <c r="Z12" s="117"/>
      <c r="AA12" s="117"/>
      <c r="AB12" s="117"/>
      <c r="AC12" s="117"/>
      <c r="AD12" s="117"/>
      <c r="AE12" s="117"/>
      <c r="AF12" s="117"/>
      <c r="AG12" s="117"/>
      <c r="AH12" s="117"/>
      <c r="AI12" s="89"/>
      <c r="AJ12" s="90"/>
      <c r="AK12" s="90"/>
      <c r="AL12" s="39"/>
      <c r="AM12" s="39"/>
      <c r="AN12" s="39"/>
      <c r="AO12" s="39"/>
      <c r="AP12" s="39"/>
      <c r="AQ12" s="40"/>
      <c r="AR12" s="39"/>
      <c r="AS12" s="1"/>
      <c r="AT12" s="1"/>
      <c r="AU12" s="126"/>
      <c r="AV12" s="127"/>
      <c r="AW12" s="127"/>
      <c r="AX12" s="127"/>
      <c r="AY12" s="127"/>
      <c r="AZ12" s="127"/>
      <c r="BA12" s="127"/>
      <c r="BB12" s="127"/>
      <c r="BC12" s="128"/>
      <c r="BD12" s="120"/>
      <c r="BE12" s="121"/>
      <c r="BF12" s="121"/>
      <c r="BG12" s="121"/>
      <c r="BH12" s="121"/>
      <c r="BI12" s="121"/>
    </row>
    <row r="13" spans="1:61" ht="16.350000000000001" customHeight="1" thickBot="1" x14ac:dyDescent="0.3">
      <c r="A13" s="1"/>
      <c r="B13" s="1"/>
      <c r="C13" s="1"/>
      <c r="D13" s="1"/>
      <c r="E13" s="10"/>
      <c r="F13" s="1"/>
      <c r="G13" s="1"/>
      <c r="H13" s="1"/>
      <c r="I13" s="1"/>
      <c r="J13" s="1"/>
      <c r="K13" s="1"/>
      <c r="L13" s="1"/>
      <c r="M13" s="1"/>
      <c r="N13" s="1"/>
      <c r="O13" s="9"/>
      <c r="P13" s="54" t="str">
        <f>IF(M02S02F02="","",M02S02F02)</f>
        <v/>
      </c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54"/>
      <c r="AB13" s="54"/>
      <c r="AC13" s="54"/>
      <c r="AD13" s="54"/>
      <c r="AE13" s="54"/>
      <c r="AF13" s="54"/>
      <c r="AG13" s="54"/>
      <c r="AH13" s="54"/>
      <c r="AI13" s="54"/>
      <c r="AJ13" s="54"/>
      <c r="AK13" s="54"/>
      <c r="AL13" s="54"/>
      <c r="AM13" s="54"/>
      <c r="AN13" s="54"/>
      <c r="AO13" s="54"/>
      <c r="AP13" s="54"/>
      <c r="AQ13" s="8"/>
      <c r="AR13" s="1"/>
      <c r="AS13" s="1"/>
      <c r="AT13" s="1"/>
      <c r="AU13" s="129"/>
      <c r="AV13" s="129"/>
      <c r="AW13" s="129"/>
      <c r="AX13" s="129"/>
      <c r="AY13" s="129"/>
      <c r="AZ13" s="129"/>
      <c r="BA13" s="129"/>
      <c r="BB13" s="129"/>
      <c r="BC13" s="130"/>
      <c r="BD13" s="122"/>
      <c r="BE13" s="123"/>
      <c r="BF13" s="123"/>
      <c r="BG13" s="123"/>
      <c r="BH13" s="123"/>
      <c r="BI13" s="123"/>
    </row>
    <row r="14" spans="1:61" ht="16.350000000000001" customHeight="1" thickBot="1" x14ac:dyDescent="0.3">
      <c r="A14" s="1"/>
      <c r="B14" s="1"/>
      <c r="C14" s="1"/>
      <c r="D14" s="1"/>
      <c r="E14" s="10"/>
      <c r="F14" s="1"/>
      <c r="G14" s="1"/>
      <c r="H14" s="1"/>
      <c r="I14" s="1"/>
      <c r="J14" s="1"/>
      <c r="K14" s="1"/>
      <c r="L14" s="1"/>
      <c r="M14" s="1"/>
      <c r="N14" s="1"/>
      <c r="O14" s="9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8"/>
      <c r="AR14" s="1"/>
      <c r="AS14" s="1"/>
      <c r="AT14" s="1"/>
      <c r="AU14" s="131"/>
      <c r="AV14" s="129"/>
      <c r="AW14" s="129"/>
      <c r="AX14" s="129"/>
      <c r="AY14" s="129"/>
      <c r="AZ14" s="129"/>
      <c r="BA14" s="129"/>
      <c r="BB14" s="129"/>
      <c r="BC14" s="130"/>
      <c r="BD14" s="124"/>
      <c r="BE14" s="125"/>
      <c r="BF14" s="125"/>
      <c r="BG14" s="125"/>
      <c r="BH14" s="125"/>
      <c r="BI14" s="125"/>
    </row>
    <row r="15" spans="1:61" ht="16.350000000000001" customHeight="1" thickBot="1" x14ac:dyDescent="0.3">
      <c r="A15" s="1"/>
      <c r="B15" s="1"/>
      <c r="C15" s="1"/>
      <c r="D15" s="1"/>
      <c r="E15" s="10"/>
      <c r="F15" s="1"/>
      <c r="G15" s="1"/>
      <c r="H15" s="1"/>
      <c r="I15" s="1"/>
      <c r="J15" s="1"/>
      <c r="K15" s="1"/>
      <c r="L15" s="1"/>
      <c r="M15" s="1"/>
      <c r="N15" s="1"/>
      <c r="O15" s="9"/>
      <c r="P15" s="37" t="s">
        <v>24</v>
      </c>
      <c r="Q15" s="10"/>
      <c r="R15" s="10"/>
      <c r="S15" s="10"/>
      <c r="T15" s="10"/>
      <c r="U15" s="195" t="s">
        <v>42</v>
      </c>
      <c r="V15" s="195"/>
      <c r="W15" s="195"/>
      <c r="X15" s="195"/>
      <c r="Y15" s="195"/>
      <c r="Z15" s="195"/>
      <c r="AA15" s="195"/>
      <c r="AB15" s="195"/>
      <c r="AC15" s="195"/>
      <c r="AD15" s="195"/>
      <c r="AE15" s="13" t="str">
        <f>IF(M02S04F01=Txt_NoTA,"","Trade Ally:")</f>
        <v>Trade Ally:</v>
      </c>
      <c r="AF15" s="1"/>
      <c r="AG15" s="38"/>
      <c r="AH15" s="195" t="s">
        <v>48</v>
      </c>
      <c r="AI15" s="195"/>
      <c r="AJ15" s="195"/>
      <c r="AK15" s="195"/>
      <c r="AL15" s="195"/>
      <c r="AM15" s="195"/>
      <c r="AN15" s="195"/>
      <c r="AO15" s="195"/>
      <c r="AP15" s="195"/>
      <c r="AQ15" s="197"/>
      <c r="AR15" s="1"/>
      <c r="AS15" s="1"/>
      <c r="AT15" s="1"/>
      <c r="AU15" s="132"/>
      <c r="AV15" s="132"/>
      <c r="AW15" s="132"/>
      <c r="AX15" s="132"/>
      <c r="AY15" s="132"/>
      <c r="AZ15" s="132"/>
      <c r="BA15" s="132"/>
      <c r="BB15" s="132"/>
      <c r="BC15" s="133"/>
      <c r="BD15" s="120"/>
      <c r="BE15" s="121"/>
      <c r="BF15" s="121"/>
      <c r="BG15" s="121"/>
      <c r="BH15" s="121"/>
      <c r="BI15" s="121"/>
    </row>
    <row r="16" spans="1:61" ht="16.350000000000001" customHeight="1" thickBot="1" x14ac:dyDescent="0.3">
      <c r="A16" s="1"/>
      <c r="B16" s="1"/>
      <c r="C16" s="1"/>
      <c r="D16" s="1"/>
      <c r="E16" s="10"/>
      <c r="F16" s="1"/>
      <c r="G16" s="1"/>
      <c r="H16" s="1"/>
      <c r="I16" s="1"/>
      <c r="J16" s="1"/>
      <c r="K16" s="1"/>
      <c r="L16" s="1"/>
      <c r="M16" s="1"/>
      <c r="N16" s="1"/>
      <c r="O16" s="9"/>
      <c r="P16" s="37" t="s">
        <v>23</v>
      </c>
      <c r="Q16" s="10"/>
      <c r="R16" s="10"/>
      <c r="S16" s="1"/>
      <c r="T16" s="1"/>
      <c r="U16" s="195" t="s">
        <v>43</v>
      </c>
      <c r="V16" s="195"/>
      <c r="W16" s="195"/>
      <c r="X16" s="195"/>
      <c r="Y16" s="195"/>
      <c r="Z16" s="195"/>
      <c r="AA16" s="195"/>
      <c r="AB16" s="195"/>
      <c r="AC16" s="195"/>
      <c r="AD16" s="195"/>
      <c r="AE16" s="13" t="str">
        <f>IF(M02S04F01=Txt_NoTA,"","Address:")</f>
        <v>Address:</v>
      </c>
      <c r="AF16" s="1"/>
      <c r="AG16" s="10"/>
      <c r="AH16" s="195" t="s">
        <v>43</v>
      </c>
      <c r="AI16" s="195"/>
      <c r="AJ16" s="195"/>
      <c r="AK16" s="195"/>
      <c r="AL16" s="195"/>
      <c r="AM16" s="195"/>
      <c r="AN16" s="195"/>
      <c r="AO16" s="195"/>
      <c r="AP16" s="195"/>
      <c r="AQ16" s="197"/>
      <c r="AR16" s="1"/>
      <c r="AS16" s="1"/>
      <c r="AT16" s="1"/>
      <c r="AU16" s="126"/>
      <c r="AV16" s="127"/>
      <c r="AW16" s="127"/>
      <c r="AX16" s="127"/>
      <c r="AY16" s="127"/>
      <c r="AZ16" s="127"/>
      <c r="BA16" s="127"/>
      <c r="BB16" s="127"/>
      <c r="BC16" s="128"/>
      <c r="BD16" s="120"/>
      <c r="BE16" s="121"/>
      <c r="BF16" s="121"/>
      <c r="BG16" s="121"/>
      <c r="BH16" s="121"/>
      <c r="BI16" s="121"/>
    </row>
    <row r="17" spans="1:72" ht="16.350000000000001" customHeight="1" thickBot="1" x14ac:dyDescent="0.3">
      <c r="A17" s="1"/>
      <c r="B17" s="1"/>
      <c r="C17" s="1"/>
      <c r="D17" s="1"/>
      <c r="E17" s="10"/>
      <c r="F17" s="1"/>
      <c r="G17" s="1"/>
      <c r="H17" s="1"/>
      <c r="I17" s="1"/>
      <c r="J17" s="1"/>
      <c r="K17" s="1"/>
      <c r="L17" s="1"/>
      <c r="M17" s="1"/>
      <c r="N17" s="1"/>
      <c r="O17" s="9"/>
      <c r="P17" s="37"/>
      <c r="Q17" s="10"/>
      <c r="R17" s="10"/>
      <c r="S17" s="1"/>
      <c r="T17" s="1"/>
      <c r="U17" s="195" t="s">
        <v>44</v>
      </c>
      <c r="V17" s="195"/>
      <c r="W17" s="195"/>
      <c r="X17" s="195"/>
      <c r="Y17" s="195"/>
      <c r="Z17" s="195"/>
      <c r="AA17" s="195"/>
      <c r="AB17" s="195"/>
      <c r="AC17" s="195"/>
      <c r="AD17" s="195"/>
      <c r="AE17" s="13"/>
      <c r="AF17" s="1"/>
      <c r="AG17" s="10"/>
      <c r="AH17" s="195" t="s">
        <v>44</v>
      </c>
      <c r="AI17" s="195"/>
      <c r="AJ17" s="195"/>
      <c r="AK17" s="195"/>
      <c r="AL17" s="195"/>
      <c r="AM17" s="195"/>
      <c r="AN17" s="195"/>
      <c r="AO17" s="195"/>
      <c r="AP17" s="195"/>
      <c r="AQ17" s="197"/>
      <c r="AR17" s="1"/>
      <c r="AS17" s="1"/>
      <c r="AT17" s="1"/>
      <c r="AU17" s="126"/>
      <c r="AV17" s="127"/>
      <c r="AW17" s="127"/>
      <c r="AX17" s="127"/>
      <c r="AY17" s="127"/>
      <c r="AZ17" s="127"/>
      <c r="BA17" s="127"/>
      <c r="BB17" s="127"/>
      <c r="BC17" s="128"/>
      <c r="BD17" s="120"/>
      <c r="BE17" s="121"/>
      <c r="BF17" s="121"/>
      <c r="BG17" s="121"/>
      <c r="BH17" s="121"/>
      <c r="BI17" s="121"/>
    </row>
    <row r="18" spans="1:72" ht="16.350000000000001" customHeight="1" thickBot="1" x14ac:dyDescent="0.3">
      <c r="A18" s="1"/>
      <c r="B18" s="1"/>
      <c r="C18" s="1"/>
      <c r="D18" s="1"/>
      <c r="E18" s="10"/>
      <c r="F18" s="1"/>
      <c r="G18" s="1"/>
      <c r="H18" s="1"/>
      <c r="I18" s="1"/>
      <c r="J18" s="1"/>
      <c r="K18" s="1"/>
      <c r="L18" s="1"/>
      <c r="M18" s="1"/>
      <c r="N18" s="1"/>
      <c r="O18" s="9"/>
      <c r="P18" s="37" t="s">
        <v>22</v>
      </c>
      <c r="Q18" s="1"/>
      <c r="R18" s="1"/>
      <c r="S18" s="1"/>
      <c r="T18" s="1"/>
      <c r="U18" s="195" t="s">
        <v>45</v>
      </c>
      <c r="V18" s="195"/>
      <c r="W18" s="195"/>
      <c r="X18" s="195"/>
      <c r="Y18" s="195"/>
      <c r="Z18" s="195"/>
      <c r="AA18" s="195"/>
      <c r="AB18" s="195"/>
      <c r="AC18" s="195"/>
      <c r="AD18" s="195"/>
      <c r="AE18" s="13" t="str">
        <f>IF(M02S04F01=Txt_NoTA,"","Contact:")</f>
        <v>Contact:</v>
      </c>
      <c r="AF18" s="1"/>
      <c r="AG18" s="10"/>
      <c r="AH18" s="195" t="s">
        <v>45</v>
      </c>
      <c r="AI18" s="195"/>
      <c r="AJ18" s="195"/>
      <c r="AK18" s="195"/>
      <c r="AL18" s="195"/>
      <c r="AM18" s="195"/>
      <c r="AN18" s="195"/>
      <c r="AO18" s="195"/>
      <c r="AP18" s="195"/>
      <c r="AQ18" s="197"/>
      <c r="AR18" s="1"/>
      <c r="AS18" s="1"/>
      <c r="AT18" s="1"/>
      <c r="AU18" s="127"/>
      <c r="AV18" s="127"/>
      <c r="AW18" s="127"/>
      <c r="AX18" s="127"/>
      <c r="AY18" s="127"/>
      <c r="AZ18" s="127"/>
      <c r="BA18" s="127"/>
      <c r="BB18" s="127"/>
      <c r="BC18" s="128"/>
      <c r="BD18" s="148"/>
      <c r="BE18" s="149"/>
      <c r="BF18" s="149"/>
      <c r="BG18" s="149"/>
      <c r="BH18" s="149"/>
      <c r="BI18" s="149"/>
    </row>
    <row r="19" spans="1:72" ht="16.350000000000001" customHeight="1" thickBot="1" x14ac:dyDescent="0.3">
      <c r="A19" s="1"/>
      <c r="B19" s="1"/>
      <c r="C19" s="1"/>
      <c r="D19" s="1"/>
      <c r="E19" s="10"/>
      <c r="F19" s="1"/>
      <c r="G19" s="1"/>
      <c r="H19" s="1"/>
      <c r="I19" s="1"/>
      <c r="J19" s="1"/>
      <c r="K19" s="1"/>
      <c r="L19" s="1"/>
      <c r="M19" s="1"/>
      <c r="N19" s="1"/>
      <c r="O19" s="9"/>
      <c r="P19" s="37" t="s">
        <v>21</v>
      </c>
      <c r="Q19" s="1"/>
      <c r="R19" s="1"/>
      <c r="S19" s="1"/>
      <c r="T19" s="1"/>
      <c r="U19" s="196" t="s">
        <v>46</v>
      </c>
      <c r="V19" s="196"/>
      <c r="W19" s="196"/>
      <c r="X19" s="196"/>
      <c r="Y19" s="196"/>
      <c r="Z19" s="196"/>
      <c r="AA19" s="196"/>
      <c r="AB19" s="196"/>
      <c r="AC19" s="196"/>
      <c r="AD19" s="196"/>
      <c r="AE19" s="13" t="str">
        <f>IF(M02S04F01=Txt_NoTA,"","Phone:")</f>
        <v>Phone:</v>
      </c>
      <c r="AF19" s="1"/>
      <c r="AG19" s="10"/>
      <c r="AH19" s="196" t="s">
        <v>46</v>
      </c>
      <c r="AI19" s="196"/>
      <c r="AJ19" s="196"/>
      <c r="AK19" s="196"/>
      <c r="AL19" s="196"/>
      <c r="AM19" s="196"/>
      <c r="AN19" s="196"/>
      <c r="AO19" s="196"/>
      <c r="AP19" s="196"/>
      <c r="AQ19" s="196"/>
      <c r="AR19" s="1"/>
      <c r="AS19" s="1"/>
      <c r="AT19" s="1"/>
      <c r="AU19" s="126"/>
      <c r="AV19" s="127"/>
      <c r="AW19" s="127"/>
      <c r="AX19" s="127"/>
      <c r="AY19" s="127"/>
      <c r="AZ19" s="127"/>
      <c r="BA19" s="127"/>
      <c r="BB19" s="127"/>
      <c r="BC19" s="128"/>
      <c r="BD19" s="144"/>
      <c r="BE19" s="145"/>
      <c r="BF19" s="145"/>
      <c r="BG19" s="145"/>
      <c r="BH19" s="145"/>
      <c r="BI19" s="145"/>
    </row>
    <row r="20" spans="1:72" ht="16.350000000000001" customHeight="1" x14ac:dyDescent="0.25">
      <c r="A20" s="1"/>
      <c r="B20" s="1"/>
      <c r="C20" s="1"/>
      <c r="D20" s="1"/>
      <c r="E20" s="10"/>
      <c r="F20" s="1"/>
      <c r="G20" s="1"/>
      <c r="H20" s="1"/>
      <c r="I20" s="1"/>
      <c r="J20" s="1"/>
      <c r="K20" s="1"/>
      <c r="L20" s="1"/>
      <c r="M20" s="1"/>
      <c r="N20" s="1"/>
      <c r="O20" s="9"/>
      <c r="P20" s="37" t="s">
        <v>20</v>
      </c>
      <c r="Q20" s="1"/>
      <c r="R20" s="1"/>
      <c r="S20" s="1"/>
      <c r="T20" s="1"/>
      <c r="U20" s="195" t="s">
        <v>47</v>
      </c>
      <c r="V20" s="195"/>
      <c r="W20" s="195"/>
      <c r="X20" s="195"/>
      <c r="Y20" s="195"/>
      <c r="Z20" s="195"/>
      <c r="AA20" s="195"/>
      <c r="AB20" s="195"/>
      <c r="AC20" s="195"/>
      <c r="AD20" s="195"/>
      <c r="AE20" s="13" t="str">
        <f>IF(M02S04F01=Txt_NoTA,"","Email:")</f>
        <v>Email:</v>
      </c>
      <c r="AF20" s="10"/>
      <c r="AG20" s="10"/>
      <c r="AH20" s="195" t="s">
        <v>47</v>
      </c>
      <c r="AI20" s="195"/>
      <c r="AJ20" s="195"/>
      <c r="AK20" s="195"/>
      <c r="AL20" s="195"/>
      <c r="AM20" s="195"/>
      <c r="AN20" s="195"/>
      <c r="AO20" s="195"/>
      <c r="AP20" s="195"/>
      <c r="AQ20" s="195"/>
      <c r="AR20" s="1"/>
      <c r="AS20" s="1"/>
      <c r="AT20" s="1"/>
      <c r="AU20" s="150"/>
      <c r="AV20" s="150"/>
      <c r="AW20" s="150"/>
      <c r="AX20" s="150"/>
      <c r="AY20" s="150"/>
      <c r="AZ20" s="150"/>
      <c r="BA20" s="150"/>
      <c r="BB20" s="150"/>
      <c r="BC20" s="151"/>
      <c r="BD20" s="146"/>
      <c r="BE20" s="147"/>
      <c r="BF20" s="147"/>
      <c r="BG20" s="147"/>
      <c r="BH20" s="147"/>
      <c r="BI20" s="147"/>
    </row>
    <row r="21" spans="1:72" ht="16.350000000000001" customHeight="1" thickBot="1" x14ac:dyDescent="0.3">
      <c r="A21" s="1"/>
      <c r="B21" s="1"/>
      <c r="C21" s="1"/>
      <c r="D21" s="1"/>
      <c r="E21" s="10"/>
      <c r="F21" s="1"/>
      <c r="G21" s="1"/>
      <c r="H21" s="1"/>
      <c r="I21" s="1"/>
      <c r="J21" s="1"/>
      <c r="K21" s="1"/>
      <c r="L21" s="1"/>
      <c r="M21" s="1"/>
      <c r="N21" s="1"/>
      <c r="O21" s="9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8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28"/>
      <c r="BH21" s="28"/>
      <c r="BI21" s="28"/>
    </row>
    <row r="22" spans="1:72" ht="16.350000000000001" customHeight="1" thickBot="1" x14ac:dyDescent="0.3">
      <c r="A22" s="1"/>
      <c r="B22" s="1"/>
      <c r="C22" s="1"/>
      <c r="D22" s="1"/>
      <c r="E22" s="10"/>
      <c r="F22" s="1"/>
      <c r="G22" s="1"/>
      <c r="H22" s="1"/>
      <c r="I22" s="1"/>
      <c r="J22" s="1"/>
      <c r="K22" s="1"/>
      <c r="L22" s="1"/>
      <c r="M22" s="1"/>
      <c r="N22" s="1"/>
      <c r="O22" s="9"/>
      <c r="P22" s="36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4"/>
      <c r="AJ22" s="33"/>
      <c r="AK22" s="32"/>
      <c r="AL22" s="32"/>
      <c r="AM22" s="32"/>
      <c r="AN22" s="32"/>
      <c r="AO22" s="32"/>
      <c r="AP22" s="31"/>
      <c r="AQ22" s="8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</row>
    <row r="23" spans="1:72" ht="16.350000000000001" customHeight="1" x14ac:dyDescent="0.25">
      <c r="A23" s="1"/>
      <c r="B23" s="1"/>
      <c r="C23" s="1"/>
      <c r="D23" s="1"/>
      <c r="E23" s="10"/>
      <c r="F23" s="1"/>
      <c r="G23" s="1"/>
      <c r="H23" s="1"/>
      <c r="I23" s="1"/>
      <c r="J23" s="1"/>
      <c r="K23" s="1"/>
      <c r="L23" s="1"/>
      <c r="M23" s="1"/>
      <c r="N23" s="1"/>
      <c r="O23" s="9"/>
      <c r="P23" s="181" t="s">
        <v>19</v>
      </c>
      <c r="Q23" s="181"/>
      <c r="R23" s="181"/>
      <c r="S23" s="181"/>
      <c r="T23" s="181"/>
      <c r="U23" s="181"/>
      <c r="V23" s="181"/>
      <c r="W23" s="181"/>
      <c r="X23" s="181"/>
      <c r="Y23" s="181"/>
      <c r="Z23" s="181"/>
      <c r="AA23" s="181"/>
      <c r="AB23" s="181"/>
      <c r="AC23" s="181"/>
      <c r="AD23" s="181"/>
      <c r="AE23" s="181"/>
      <c r="AF23" s="181"/>
      <c r="AG23" s="181"/>
      <c r="AH23" s="181"/>
      <c r="AI23" s="181"/>
      <c r="AJ23" s="181"/>
      <c r="AK23" s="181"/>
      <c r="AL23" s="181"/>
      <c r="AM23" s="181"/>
      <c r="AN23" s="181"/>
      <c r="AO23" s="181"/>
      <c r="AP23" s="181"/>
      <c r="AQ23" s="8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</row>
    <row r="24" spans="1:72" ht="16.350000000000001" customHeight="1" x14ac:dyDescent="0.25">
      <c r="A24" s="1"/>
      <c r="B24" s="1"/>
      <c r="C24" s="1"/>
      <c r="D24" s="1"/>
      <c r="E24" s="10"/>
      <c r="F24" s="1"/>
      <c r="G24" s="1"/>
      <c r="H24" s="1"/>
      <c r="I24" s="1"/>
      <c r="J24" s="1"/>
      <c r="K24" s="1"/>
      <c r="L24" s="1"/>
      <c r="M24" s="1"/>
      <c r="N24" s="1"/>
      <c r="O24" s="9"/>
      <c r="P24" s="182"/>
      <c r="Q24" s="182"/>
      <c r="R24" s="182"/>
      <c r="S24" s="182"/>
      <c r="T24" s="182"/>
      <c r="U24" s="182"/>
      <c r="V24" s="182"/>
      <c r="W24" s="182"/>
      <c r="X24" s="182"/>
      <c r="Y24" s="182"/>
      <c r="Z24" s="182"/>
      <c r="AA24" s="182"/>
      <c r="AB24" s="182"/>
      <c r="AC24" s="182"/>
      <c r="AD24" s="182"/>
      <c r="AE24" s="182"/>
      <c r="AF24" s="182"/>
      <c r="AG24" s="182"/>
      <c r="AH24" s="182"/>
      <c r="AI24" s="182"/>
      <c r="AJ24" s="182"/>
      <c r="AK24" s="182"/>
      <c r="AL24" s="182"/>
      <c r="AM24" s="182"/>
      <c r="AN24" s="182"/>
      <c r="AO24" s="182"/>
      <c r="AP24" s="182"/>
      <c r="AQ24" s="8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</row>
    <row r="25" spans="1:72" ht="16.350000000000001" customHeight="1" x14ac:dyDescent="0.4">
      <c r="A25" s="1"/>
      <c r="B25" s="1"/>
      <c r="C25" s="1"/>
      <c r="D25" s="1"/>
      <c r="E25" s="10"/>
      <c r="F25" s="1"/>
      <c r="G25" s="1"/>
      <c r="H25" s="1"/>
      <c r="I25" s="1"/>
      <c r="J25" s="1"/>
      <c r="K25" s="1"/>
      <c r="L25" s="1"/>
      <c r="M25" s="1"/>
      <c r="N25" s="1"/>
      <c r="O25" s="9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3"/>
      <c r="AB25" s="53"/>
      <c r="AC25" s="53"/>
      <c r="AD25" s="53"/>
      <c r="AE25" s="53"/>
      <c r="AF25" s="53"/>
      <c r="AG25" s="53"/>
      <c r="AH25" s="53"/>
      <c r="AI25" s="53"/>
      <c r="AJ25" s="53"/>
      <c r="AK25" s="53"/>
      <c r="AL25" s="53"/>
      <c r="AM25" s="53"/>
      <c r="AN25" s="53"/>
      <c r="AO25" s="53"/>
      <c r="AP25" s="53"/>
      <c r="AQ25" s="8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28"/>
      <c r="BH25" s="28"/>
      <c r="BI25" s="28"/>
    </row>
    <row r="26" spans="1:72" ht="16.350000000000001" customHeight="1" x14ac:dyDescent="0.25">
      <c r="A26" s="1"/>
      <c r="B26" s="1"/>
      <c r="C26" s="1"/>
      <c r="D26" s="1"/>
      <c r="E26" s="10"/>
      <c r="F26" s="1"/>
      <c r="G26" s="1"/>
      <c r="H26" s="1"/>
      <c r="I26" s="1"/>
      <c r="J26" s="1"/>
      <c r="K26" s="1"/>
      <c r="L26" s="1"/>
      <c r="M26" s="1"/>
      <c r="N26" s="1"/>
      <c r="O26" s="9"/>
      <c r="P26" s="10"/>
      <c r="Q26" s="1"/>
      <c r="R26" s="10"/>
      <c r="S26" s="1"/>
      <c r="T26" s="1"/>
      <c r="U26" s="1"/>
      <c r="V26" s="1"/>
      <c r="W26" s="1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27"/>
      <c r="AI26" s="27"/>
      <c r="AJ26" s="1"/>
      <c r="AK26" s="1"/>
      <c r="AL26" s="27"/>
      <c r="AM26" s="27"/>
      <c r="AN26" s="27"/>
      <c r="AO26" s="27"/>
      <c r="AP26" s="10"/>
      <c r="AQ26" s="8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28"/>
      <c r="BH26" s="28"/>
      <c r="BI26" s="28"/>
    </row>
    <row r="27" spans="1:72" ht="15.95" customHeight="1" x14ac:dyDescent="0.35">
      <c r="A27" s="1"/>
      <c r="B27" s="1"/>
      <c r="C27" s="1"/>
      <c r="D27" s="1"/>
      <c r="E27" s="10"/>
      <c r="F27" s="1"/>
      <c r="G27" s="1"/>
      <c r="H27" s="1"/>
      <c r="I27" s="1"/>
      <c r="J27" s="1"/>
      <c r="K27" s="1"/>
      <c r="L27" s="1"/>
      <c r="M27" s="1"/>
      <c r="N27" s="1"/>
      <c r="O27" s="9"/>
      <c r="P27" s="10"/>
      <c r="Q27" s="30"/>
      <c r="R27" s="30"/>
      <c r="S27" s="30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30"/>
      <c r="AH27" s="30"/>
      <c r="AI27" s="30"/>
      <c r="AJ27" s="30"/>
      <c r="AK27" s="30"/>
      <c r="AL27" s="30"/>
      <c r="AM27" s="30"/>
      <c r="AN27" s="30"/>
      <c r="AO27" s="30"/>
      <c r="AP27" s="10"/>
      <c r="AQ27" s="8"/>
      <c r="AR27" s="1"/>
      <c r="AS27" s="1"/>
      <c r="AT27" s="1"/>
      <c r="AU27" s="1"/>
      <c r="AV27" s="1"/>
      <c r="AW27" s="1"/>
      <c r="AX27" s="1"/>
      <c r="AY27" s="1"/>
      <c r="AZ27" s="28"/>
      <c r="BA27" s="28"/>
      <c r="BB27" s="28"/>
      <c r="BC27" s="1"/>
      <c r="BD27" s="1"/>
      <c r="BE27" s="1"/>
      <c r="BF27" s="28"/>
      <c r="BG27" s="28"/>
      <c r="BH27" s="28"/>
      <c r="BI27" s="28"/>
    </row>
    <row r="28" spans="1:72" ht="15.95" customHeight="1" thickBot="1" x14ac:dyDescent="0.4">
      <c r="A28" s="1"/>
      <c r="B28" s="1"/>
      <c r="C28" s="1"/>
      <c r="D28" s="1"/>
      <c r="E28" s="10"/>
      <c r="F28" s="1"/>
      <c r="G28" s="1"/>
      <c r="H28" s="1"/>
      <c r="I28" s="1"/>
      <c r="J28" s="1"/>
      <c r="K28" s="1"/>
      <c r="L28" s="1"/>
      <c r="M28" s="1"/>
      <c r="N28" s="1"/>
      <c r="O28" s="9"/>
      <c r="P28" s="10"/>
      <c r="Q28" s="30"/>
      <c r="R28" s="30"/>
      <c r="S28" s="30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29"/>
      <c r="AG28" s="29"/>
      <c r="AH28" s="29"/>
      <c r="AI28" s="29"/>
      <c r="AJ28" s="29"/>
      <c r="AK28" s="29"/>
      <c r="AL28" s="29"/>
      <c r="AM28" s="29"/>
      <c r="AN28" s="29"/>
      <c r="AO28" s="30"/>
      <c r="AP28" s="10"/>
      <c r="AQ28" s="8"/>
      <c r="AR28" s="1"/>
      <c r="AS28" s="1"/>
      <c r="AT28" s="1"/>
      <c r="AU28" s="1"/>
      <c r="AV28" s="1"/>
      <c r="AW28" s="1"/>
      <c r="AX28" s="1"/>
      <c r="AY28" s="1"/>
      <c r="AZ28" s="28"/>
      <c r="BA28" s="28"/>
      <c r="BB28" s="28"/>
      <c r="BC28" s="1"/>
      <c r="BD28" s="1"/>
      <c r="BE28" s="1"/>
      <c r="BF28" s="28"/>
      <c r="BG28" s="28"/>
      <c r="BH28" s="28"/>
      <c r="BI28" s="28"/>
    </row>
    <row r="29" spans="1:72" ht="16.350000000000001" customHeight="1" x14ac:dyDescent="0.25">
      <c r="A29" s="1"/>
      <c r="B29" s="1"/>
      <c r="C29" s="1"/>
      <c r="D29" s="1"/>
      <c r="E29" s="10"/>
      <c r="F29" s="1"/>
      <c r="G29" s="1"/>
      <c r="H29" s="1"/>
      <c r="I29" s="1"/>
      <c r="J29" s="1"/>
      <c r="K29" s="1"/>
      <c r="L29" s="1"/>
      <c r="M29" s="1"/>
      <c r="N29" s="1"/>
      <c r="O29" s="9"/>
      <c r="P29" s="10"/>
      <c r="Q29" s="29"/>
      <c r="R29" s="29"/>
      <c r="S29" s="29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29"/>
      <c r="AN29" s="29"/>
      <c r="AO29" s="29"/>
      <c r="AP29" s="10"/>
      <c r="AQ29" s="8"/>
      <c r="AR29" s="1"/>
      <c r="AS29" s="1"/>
      <c r="AT29" s="1"/>
      <c r="AU29" s="1"/>
      <c r="AV29" s="1"/>
      <c r="AW29" s="1"/>
      <c r="AX29" s="1"/>
      <c r="AY29" s="1"/>
      <c r="AZ29" s="28"/>
      <c r="BA29" s="134"/>
      <c r="BB29" s="135"/>
      <c r="BC29" s="135"/>
      <c r="BD29" s="135"/>
      <c r="BE29" s="135"/>
      <c r="BF29" s="135"/>
      <c r="BG29" s="135"/>
      <c r="BH29" s="135"/>
      <c r="BI29" s="135"/>
      <c r="BJ29" s="135"/>
      <c r="BK29" s="136"/>
      <c r="BL29" s="140"/>
      <c r="BM29" s="141"/>
      <c r="BN29" s="141"/>
      <c r="BO29" s="141"/>
      <c r="BP29" s="141"/>
      <c r="BQ29" s="141"/>
      <c r="BR29" s="141"/>
      <c r="BS29" s="141"/>
      <c r="BT29" s="141"/>
    </row>
    <row r="30" spans="1:72" ht="16.350000000000001" customHeight="1" thickBot="1" x14ac:dyDescent="0.3">
      <c r="A30" s="1"/>
      <c r="B30" s="1"/>
      <c r="C30" s="1"/>
      <c r="D30" s="1"/>
      <c r="E30" s="10"/>
      <c r="F30" s="1"/>
      <c r="G30" s="1"/>
      <c r="H30" s="1"/>
      <c r="I30" s="1"/>
      <c r="J30" s="1"/>
      <c r="K30" s="1"/>
      <c r="L30" s="1"/>
      <c r="M30" s="1"/>
      <c r="N30" s="1"/>
      <c r="O30" s="9"/>
      <c r="P30" s="10"/>
      <c r="Q30" s="29"/>
      <c r="R30" s="29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0"/>
      <c r="AN30" s="10"/>
      <c r="AO30" s="29"/>
      <c r="AP30" s="10"/>
      <c r="AQ30" s="8"/>
      <c r="AR30" s="1"/>
      <c r="AS30" s="1"/>
      <c r="AT30" s="1"/>
      <c r="AU30" s="1"/>
      <c r="AV30" s="1"/>
      <c r="AW30" s="1"/>
      <c r="AX30" s="1"/>
      <c r="AY30" s="1"/>
      <c r="AZ30" s="28"/>
      <c r="BA30" s="137"/>
      <c r="BB30" s="138"/>
      <c r="BC30" s="138"/>
      <c r="BD30" s="138"/>
      <c r="BE30" s="138"/>
      <c r="BF30" s="138"/>
      <c r="BG30" s="138"/>
      <c r="BH30" s="138"/>
      <c r="BI30" s="138"/>
      <c r="BJ30" s="138"/>
      <c r="BK30" s="139"/>
      <c r="BL30" s="142"/>
      <c r="BM30" s="143"/>
      <c r="BN30" s="143"/>
      <c r="BO30" s="143"/>
      <c r="BP30" s="143"/>
      <c r="BQ30" s="143"/>
      <c r="BR30" s="143"/>
      <c r="BS30" s="143"/>
      <c r="BT30" s="143"/>
    </row>
    <row r="31" spans="1:72" ht="16.350000000000001" customHeight="1" x14ac:dyDescent="0.25">
      <c r="A31" s="1"/>
      <c r="B31" s="1"/>
      <c r="C31" s="1"/>
      <c r="D31" s="1"/>
      <c r="E31" s="10"/>
      <c r="F31" s="1"/>
      <c r="G31" s="1"/>
      <c r="H31" s="1"/>
      <c r="I31" s="1"/>
      <c r="J31" s="1"/>
      <c r="K31" s="1"/>
      <c r="L31" s="1"/>
      <c r="M31" s="1"/>
      <c r="N31" s="1"/>
      <c r="O31" s="9"/>
      <c r="P31" s="10"/>
      <c r="Q31" s="10"/>
      <c r="R31" s="10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0"/>
      <c r="AN31" s="10"/>
      <c r="AO31" s="10"/>
      <c r="AP31" s="10"/>
      <c r="AQ31" s="8"/>
      <c r="AR31" s="1"/>
      <c r="AS31" s="1"/>
      <c r="AT31" s="1"/>
      <c r="AU31" s="1"/>
      <c r="AV31" s="1"/>
      <c r="AW31" s="1"/>
      <c r="AX31" s="1"/>
      <c r="AY31" s="1"/>
      <c r="AZ31" s="1"/>
      <c r="BA31" s="76"/>
      <c r="BB31" s="77"/>
      <c r="BC31" s="77"/>
      <c r="BD31" s="77"/>
      <c r="BE31" s="77"/>
      <c r="BF31" s="77"/>
      <c r="BG31" s="77"/>
      <c r="BH31" s="77"/>
      <c r="BI31" s="77"/>
      <c r="BJ31" s="77"/>
      <c r="BK31" s="78"/>
      <c r="BL31" s="79"/>
      <c r="BM31" s="80"/>
      <c r="BN31" s="80"/>
      <c r="BO31" s="80"/>
      <c r="BP31" s="80"/>
      <c r="BQ31" s="80"/>
      <c r="BR31" s="80"/>
      <c r="BS31" s="80"/>
      <c r="BT31" s="80"/>
    </row>
    <row r="32" spans="1:72" ht="26.1" customHeight="1" thickBot="1" x14ac:dyDescent="0.3">
      <c r="A32" s="1"/>
      <c r="B32" s="1"/>
      <c r="C32" s="1"/>
      <c r="D32" s="1"/>
      <c r="E32" s="10"/>
      <c r="F32" s="1"/>
      <c r="G32" s="1"/>
      <c r="H32" s="1"/>
      <c r="I32" s="1"/>
      <c r="J32" s="1"/>
      <c r="K32" s="1"/>
      <c r="L32" s="1"/>
      <c r="M32" s="1"/>
      <c r="N32" s="1"/>
      <c r="O32" s="9"/>
      <c r="P32" s="10"/>
      <c r="Q32" s="10"/>
      <c r="R32" s="10"/>
      <c r="S32" s="109" t="s">
        <v>18</v>
      </c>
      <c r="T32" s="109"/>
      <c r="U32" s="109"/>
      <c r="V32" s="109"/>
      <c r="W32" s="109"/>
      <c r="X32" s="109"/>
      <c r="Y32" s="109"/>
      <c r="Z32" s="109"/>
      <c r="AA32" s="109"/>
      <c r="AB32" s="110"/>
      <c r="AC32" s="101">
        <v>20000</v>
      </c>
      <c r="AD32" s="102"/>
      <c r="AE32" s="102"/>
      <c r="AF32" s="102"/>
      <c r="AG32" s="102"/>
      <c r="AH32" s="102"/>
      <c r="AI32" s="102"/>
      <c r="AJ32" s="102"/>
      <c r="AK32" s="102"/>
      <c r="AL32" s="27"/>
      <c r="AM32" s="27"/>
      <c r="AN32" s="10"/>
      <c r="AO32" s="10"/>
      <c r="AP32" s="10"/>
      <c r="AQ32" s="8"/>
      <c r="AR32" s="1"/>
      <c r="AS32" s="1"/>
      <c r="AT32" s="1"/>
      <c r="AU32" s="1"/>
      <c r="AV32" s="1"/>
      <c r="AW32" s="1"/>
      <c r="AX32" s="1"/>
      <c r="AY32" s="1"/>
      <c r="AZ32" s="1"/>
      <c r="BA32" s="81"/>
      <c r="BB32" s="82"/>
      <c r="BC32" s="82"/>
      <c r="BD32" s="82"/>
      <c r="BE32" s="82"/>
      <c r="BF32" s="82"/>
      <c r="BG32" s="82"/>
      <c r="BH32" s="82"/>
      <c r="BI32" s="82"/>
      <c r="BJ32" s="82"/>
      <c r="BK32" s="83"/>
      <c r="BL32" s="84"/>
      <c r="BM32" s="85"/>
      <c r="BN32" s="85"/>
      <c r="BO32" s="85"/>
      <c r="BP32" s="85"/>
      <c r="BQ32" s="85"/>
      <c r="BR32" s="85"/>
      <c r="BS32" s="85"/>
      <c r="BT32" s="85"/>
    </row>
    <row r="33" spans="1:72" ht="26.1" customHeight="1" thickBot="1" x14ac:dyDescent="0.3">
      <c r="A33" s="1"/>
      <c r="B33" s="1"/>
      <c r="C33" s="1"/>
      <c r="D33" s="1"/>
      <c r="E33" s="10"/>
      <c r="F33" s="1"/>
      <c r="G33" s="1"/>
      <c r="H33" s="1"/>
      <c r="I33" s="1"/>
      <c r="J33" s="1"/>
      <c r="K33" s="1"/>
      <c r="L33" s="1"/>
      <c r="M33" s="1"/>
      <c r="N33" s="1"/>
      <c r="O33" s="9"/>
      <c r="P33" s="10"/>
      <c r="Q33" s="10"/>
      <c r="R33" s="10"/>
      <c r="S33" s="111" t="s">
        <v>26</v>
      </c>
      <c r="T33" s="111"/>
      <c r="U33" s="111"/>
      <c r="V33" s="111"/>
      <c r="W33" s="111"/>
      <c r="X33" s="111"/>
      <c r="Y33" s="111"/>
      <c r="Z33" s="111"/>
      <c r="AA33" s="111"/>
      <c r="AB33" s="112"/>
      <c r="AC33" s="103">
        <v>5000</v>
      </c>
      <c r="AD33" s="104"/>
      <c r="AE33" s="104"/>
      <c r="AF33" s="104"/>
      <c r="AG33" s="104"/>
      <c r="AH33" s="104"/>
      <c r="AI33" s="104"/>
      <c r="AJ33" s="104"/>
      <c r="AK33" s="104"/>
      <c r="AL33" s="10"/>
      <c r="AM33" s="10"/>
      <c r="AN33" s="27"/>
      <c r="AO33" s="27"/>
      <c r="AP33" s="10"/>
      <c r="AQ33" s="8"/>
      <c r="AR33" s="1"/>
      <c r="AS33" s="1"/>
      <c r="AT33" s="1"/>
      <c r="AU33" s="1"/>
      <c r="AV33" s="1"/>
      <c r="AW33" s="1"/>
      <c r="AX33" s="1"/>
      <c r="AY33" s="1"/>
      <c r="AZ33" s="1"/>
      <c r="BA33" s="134"/>
      <c r="BB33" s="135"/>
      <c r="BC33" s="135"/>
      <c r="BD33" s="135"/>
      <c r="BE33" s="135"/>
      <c r="BF33" s="135"/>
      <c r="BG33" s="135"/>
      <c r="BH33" s="135"/>
      <c r="BI33" s="135"/>
      <c r="BJ33" s="135"/>
      <c r="BK33" s="136"/>
      <c r="BL33" s="140"/>
      <c r="BM33" s="141"/>
      <c r="BN33" s="141"/>
      <c r="BO33" s="141"/>
      <c r="BP33" s="141"/>
      <c r="BQ33" s="141"/>
      <c r="BR33" s="141"/>
      <c r="BS33" s="141"/>
      <c r="BT33" s="141"/>
    </row>
    <row r="34" spans="1:72" ht="26.1" customHeight="1" thickBot="1" x14ac:dyDescent="0.3">
      <c r="A34" s="1"/>
      <c r="B34" s="1"/>
      <c r="C34" s="1"/>
      <c r="D34" s="1"/>
      <c r="E34" s="10"/>
      <c r="F34" s="1"/>
      <c r="G34" s="1"/>
      <c r="H34" s="1"/>
      <c r="I34" s="1"/>
      <c r="J34" s="1"/>
      <c r="K34" s="1"/>
      <c r="L34" s="1"/>
      <c r="M34" s="1"/>
      <c r="N34" s="1"/>
      <c r="O34" s="9"/>
      <c r="P34" s="10"/>
      <c r="Q34" s="10"/>
      <c r="R34" s="10"/>
      <c r="S34" s="113" t="s">
        <v>27</v>
      </c>
      <c r="T34" s="113"/>
      <c r="U34" s="113"/>
      <c r="V34" s="113"/>
      <c r="W34" s="113"/>
      <c r="X34" s="113"/>
      <c r="Y34" s="113"/>
      <c r="Z34" s="113"/>
      <c r="AA34" s="113"/>
      <c r="AB34" s="114"/>
      <c r="AC34" s="105">
        <v>50000</v>
      </c>
      <c r="AD34" s="106"/>
      <c r="AE34" s="106"/>
      <c r="AF34" s="106"/>
      <c r="AG34" s="106"/>
      <c r="AH34" s="106"/>
      <c r="AI34" s="106"/>
      <c r="AJ34" s="106"/>
      <c r="AK34" s="106"/>
      <c r="AL34" s="10"/>
      <c r="AM34" s="10"/>
      <c r="AN34" s="10"/>
      <c r="AO34" s="10"/>
      <c r="AP34" s="14"/>
      <c r="AQ34" s="8"/>
      <c r="AR34" s="1"/>
      <c r="AS34" s="1"/>
      <c r="AT34" s="1"/>
      <c r="AU34" s="1"/>
      <c r="AV34" s="1"/>
      <c r="AW34" s="1"/>
      <c r="AX34" s="1"/>
      <c r="AY34" s="1"/>
      <c r="AZ34" s="1"/>
      <c r="BA34" s="137"/>
      <c r="BB34" s="138"/>
      <c r="BC34" s="138"/>
      <c r="BD34" s="138"/>
      <c r="BE34" s="138"/>
      <c r="BF34" s="138"/>
      <c r="BG34" s="138"/>
      <c r="BH34" s="138"/>
      <c r="BI34" s="138"/>
      <c r="BJ34" s="138"/>
      <c r="BK34" s="139"/>
      <c r="BL34" s="142"/>
      <c r="BM34" s="143"/>
      <c r="BN34" s="143"/>
      <c r="BO34" s="143"/>
      <c r="BP34" s="143"/>
      <c r="BQ34" s="143"/>
      <c r="BR34" s="143"/>
      <c r="BS34" s="143"/>
      <c r="BT34" s="143"/>
    </row>
    <row r="35" spans="1:72" ht="26.1" customHeight="1" thickBot="1" x14ac:dyDescent="0.3">
      <c r="A35" s="1"/>
      <c r="B35" s="1"/>
      <c r="C35" s="1"/>
      <c r="D35" s="1"/>
      <c r="E35" s="10"/>
      <c r="F35" s="1"/>
      <c r="G35" s="1"/>
      <c r="H35" s="1"/>
      <c r="I35" s="1"/>
      <c r="J35" s="1"/>
      <c r="K35" s="1"/>
      <c r="L35" s="1"/>
      <c r="M35" s="1"/>
      <c r="N35" s="1"/>
      <c r="O35" s="9"/>
      <c r="P35" s="10"/>
      <c r="Q35" s="26"/>
      <c r="R35" s="26"/>
      <c r="S35" s="113" t="s">
        <v>28</v>
      </c>
      <c r="T35" s="113"/>
      <c r="U35" s="113"/>
      <c r="V35" s="113"/>
      <c r="W35" s="113"/>
      <c r="X35" s="113"/>
      <c r="Y35" s="113"/>
      <c r="Z35" s="113"/>
      <c r="AA35" s="113"/>
      <c r="AB35" s="114"/>
      <c r="AC35" s="107">
        <v>10</v>
      </c>
      <c r="AD35" s="108"/>
      <c r="AE35" s="108"/>
      <c r="AF35" s="108"/>
      <c r="AG35" s="108"/>
      <c r="AH35" s="108"/>
      <c r="AI35" s="108"/>
      <c r="AJ35" s="108"/>
      <c r="AK35" s="108"/>
      <c r="AL35" s="10"/>
      <c r="AM35" s="10"/>
      <c r="AN35" s="10"/>
      <c r="AO35" s="10"/>
      <c r="AP35" s="14"/>
      <c r="AQ35" s="8"/>
      <c r="AR35" s="1"/>
      <c r="AS35" s="1"/>
      <c r="AT35" s="1"/>
      <c r="AU35" s="1"/>
      <c r="AV35" s="1"/>
      <c r="AW35" s="1"/>
      <c r="AX35" s="1"/>
      <c r="AY35" s="1"/>
      <c r="AZ35" s="1"/>
      <c r="BA35" s="134"/>
      <c r="BB35" s="135"/>
      <c r="BC35" s="135"/>
      <c r="BD35" s="135"/>
      <c r="BE35" s="135"/>
      <c r="BF35" s="135"/>
      <c r="BG35" s="135"/>
      <c r="BH35" s="135"/>
      <c r="BI35" s="135"/>
      <c r="BJ35" s="135"/>
      <c r="BK35" s="136"/>
      <c r="BL35" s="140"/>
      <c r="BM35" s="141"/>
      <c r="BN35" s="141"/>
      <c r="BO35" s="141"/>
      <c r="BP35" s="141"/>
      <c r="BQ35" s="141"/>
      <c r="BR35" s="141"/>
      <c r="BS35" s="141"/>
      <c r="BT35" s="141"/>
    </row>
    <row r="36" spans="1:72" ht="26.1" customHeight="1" thickBot="1" x14ac:dyDescent="0.3">
      <c r="A36" s="1"/>
      <c r="B36" s="1"/>
      <c r="C36" s="1"/>
      <c r="D36" s="1"/>
      <c r="E36" s="10"/>
      <c r="F36" s="1"/>
      <c r="G36" s="1"/>
      <c r="H36" s="1"/>
      <c r="I36" s="1"/>
      <c r="J36" s="1"/>
      <c r="K36" s="1"/>
      <c r="L36" s="1"/>
      <c r="M36" s="1"/>
      <c r="N36" s="1"/>
      <c r="O36" s="9"/>
      <c r="P36" s="10"/>
      <c r="Q36" s="26"/>
      <c r="R36" s="26"/>
      <c r="S36" s="115" t="s">
        <v>32</v>
      </c>
      <c r="T36" s="115"/>
      <c r="U36" s="115"/>
      <c r="V36" s="115"/>
      <c r="W36" s="115"/>
      <c r="X36" s="115"/>
      <c r="Y36" s="115"/>
      <c r="Z36" s="115"/>
      <c r="AA36" s="115"/>
      <c r="AB36" s="116"/>
      <c r="AC36" s="103">
        <v>0.12</v>
      </c>
      <c r="AD36" s="104"/>
      <c r="AE36" s="104"/>
      <c r="AF36" s="104"/>
      <c r="AG36" s="104"/>
      <c r="AH36" s="104"/>
      <c r="AI36" s="104"/>
      <c r="AJ36" s="104"/>
      <c r="AK36" s="104"/>
      <c r="AL36" s="10"/>
      <c r="AM36" s="10"/>
      <c r="AN36" s="10"/>
      <c r="AO36" s="10"/>
      <c r="AP36" s="14"/>
      <c r="AQ36" s="8"/>
      <c r="AR36" s="1"/>
      <c r="AS36" s="1"/>
      <c r="AT36" s="1"/>
      <c r="AU36" s="1"/>
      <c r="AV36" s="1"/>
      <c r="AW36" s="1"/>
      <c r="AX36" s="1"/>
      <c r="AY36" s="1"/>
      <c r="AZ36" s="1"/>
      <c r="BA36" s="137"/>
      <c r="BB36" s="138"/>
      <c r="BC36" s="138"/>
      <c r="BD36" s="138"/>
      <c r="BE36" s="138"/>
      <c r="BF36" s="138"/>
      <c r="BG36" s="138"/>
      <c r="BH36" s="138"/>
      <c r="BI36" s="138"/>
      <c r="BJ36" s="138"/>
      <c r="BK36" s="139"/>
      <c r="BL36" s="142"/>
      <c r="BM36" s="143"/>
      <c r="BN36" s="143"/>
      <c r="BO36" s="143"/>
      <c r="BP36" s="143"/>
      <c r="BQ36" s="143"/>
      <c r="BR36" s="143"/>
      <c r="BS36" s="143"/>
      <c r="BT36" s="143"/>
    </row>
    <row r="37" spans="1:72" ht="26.1" customHeight="1" thickBot="1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9"/>
      <c r="P37" s="10"/>
      <c r="Q37" s="26"/>
      <c r="R37" s="26"/>
      <c r="S37" s="168" t="s">
        <v>29</v>
      </c>
      <c r="T37" s="168"/>
      <c r="U37" s="168"/>
      <c r="V37" s="168"/>
      <c r="W37" s="168"/>
      <c r="X37" s="168"/>
      <c r="Y37" s="168"/>
      <c r="Z37" s="168"/>
      <c r="AA37" s="168"/>
      <c r="AB37" s="169"/>
      <c r="AC37" s="97">
        <f>IFERROR(AC32-AC33,"")</f>
        <v>15000</v>
      </c>
      <c r="AD37" s="98"/>
      <c r="AE37" s="98"/>
      <c r="AF37" s="98"/>
      <c r="AG37" s="98"/>
      <c r="AH37" s="98"/>
      <c r="AI37" s="98"/>
      <c r="AJ37" s="98"/>
      <c r="AK37" s="98"/>
      <c r="AL37" s="10"/>
      <c r="AM37" s="10"/>
      <c r="AN37" s="10"/>
      <c r="AO37" s="10"/>
      <c r="AP37" s="14"/>
      <c r="AQ37" s="8"/>
      <c r="AR37" s="1"/>
      <c r="AS37" s="1"/>
      <c r="AT37" s="1"/>
      <c r="AU37" s="1"/>
      <c r="AV37" s="1"/>
      <c r="AW37" s="1"/>
      <c r="AX37" s="1"/>
      <c r="AY37" s="1"/>
      <c r="AZ37" s="1"/>
      <c r="BA37" s="152"/>
      <c r="BB37" s="153"/>
      <c r="BC37" s="153"/>
      <c r="BD37" s="153"/>
      <c r="BE37" s="153"/>
      <c r="BF37" s="153"/>
      <c r="BG37" s="153"/>
      <c r="BH37" s="153"/>
      <c r="BI37" s="153"/>
      <c r="BJ37" s="153"/>
      <c r="BK37" s="154"/>
      <c r="BL37" s="162"/>
      <c r="BM37" s="163"/>
      <c r="BN37" s="163"/>
      <c r="BO37" s="163"/>
      <c r="BP37" s="163"/>
      <c r="BQ37" s="163"/>
      <c r="BR37" s="163"/>
      <c r="BS37" s="163"/>
      <c r="BT37" s="163"/>
    </row>
    <row r="38" spans="1:72" ht="26.1" customHeight="1" thickBot="1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9"/>
      <c r="P38" s="10"/>
      <c r="Q38" s="26"/>
      <c r="R38" s="26"/>
      <c r="S38" s="168" t="s">
        <v>30</v>
      </c>
      <c r="T38" s="168"/>
      <c r="U38" s="168"/>
      <c r="V38" s="168"/>
      <c r="W38" s="168"/>
      <c r="X38" s="168"/>
      <c r="Y38" s="168"/>
      <c r="Z38" s="168"/>
      <c r="AA38" s="168"/>
      <c r="AB38" s="169"/>
      <c r="AC38" s="97">
        <f>IFERROR(AC34*AC36,"")</f>
        <v>6000</v>
      </c>
      <c r="AD38" s="98"/>
      <c r="AE38" s="98"/>
      <c r="AF38" s="98"/>
      <c r="AG38" s="98"/>
      <c r="AH38" s="98"/>
      <c r="AI38" s="98"/>
      <c r="AJ38" s="98"/>
      <c r="AK38" s="98"/>
      <c r="AL38" s="11"/>
      <c r="AM38" s="11"/>
      <c r="AN38" s="10"/>
      <c r="AO38" s="10"/>
      <c r="AP38" s="14"/>
      <c r="AQ38" s="8"/>
      <c r="AR38" s="1"/>
      <c r="AS38" s="1"/>
      <c r="AT38" s="1"/>
      <c r="AU38" s="1"/>
      <c r="AV38" s="1"/>
      <c r="AW38" s="1"/>
      <c r="AX38" s="1"/>
      <c r="AY38" s="1"/>
      <c r="AZ38" s="1"/>
      <c r="BA38" s="155"/>
      <c r="BB38" s="156"/>
      <c r="BC38" s="156"/>
      <c r="BD38" s="156"/>
      <c r="BE38" s="156"/>
      <c r="BF38" s="156"/>
      <c r="BG38" s="156"/>
      <c r="BH38" s="156"/>
      <c r="BI38" s="156"/>
      <c r="BJ38" s="156"/>
      <c r="BK38" s="157"/>
      <c r="BL38" s="164"/>
      <c r="BM38" s="165"/>
      <c r="BN38" s="165"/>
      <c r="BO38" s="165"/>
      <c r="BP38" s="165"/>
      <c r="BQ38" s="165"/>
      <c r="BR38" s="165"/>
      <c r="BS38" s="165"/>
      <c r="BT38" s="165"/>
    </row>
    <row r="39" spans="1:72" ht="26.1" customHeight="1" thickBot="1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9"/>
      <c r="P39" s="11"/>
      <c r="Q39" s="11"/>
      <c r="R39" s="11"/>
      <c r="S39" s="168" t="s">
        <v>31</v>
      </c>
      <c r="T39" s="168"/>
      <c r="U39" s="168"/>
      <c r="V39" s="168"/>
      <c r="W39" s="168"/>
      <c r="X39" s="168"/>
      <c r="Y39" s="168"/>
      <c r="Z39" s="168"/>
      <c r="AA39" s="168"/>
      <c r="AB39" s="169"/>
      <c r="AC39" s="99">
        <f>IFERROR(AC37/AC38,"")</f>
        <v>2.5</v>
      </c>
      <c r="AD39" s="100"/>
      <c r="AE39" s="100"/>
      <c r="AF39" s="100"/>
      <c r="AG39" s="100"/>
      <c r="AH39" s="100"/>
      <c r="AI39" s="100"/>
      <c r="AJ39" s="100"/>
      <c r="AK39" s="100"/>
      <c r="AL39" s="11"/>
      <c r="AM39" s="11"/>
      <c r="AN39" s="11"/>
      <c r="AO39" s="11"/>
      <c r="AP39" s="11"/>
      <c r="AQ39" s="8"/>
      <c r="AR39" s="1"/>
      <c r="AS39" s="1"/>
      <c r="AT39" s="1"/>
      <c r="AU39" s="1"/>
      <c r="AV39" s="1"/>
      <c r="AW39" s="1"/>
      <c r="AX39" s="1"/>
      <c r="AY39" s="1"/>
      <c r="AZ39" s="1"/>
      <c r="BA39" s="186"/>
      <c r="BB39" s="187"/>
      <c r="BC39" s="187"/>
      <c r="BD39" s="187"/>
      <c r="BE39" s="187"/>
      <c r="BF39" s="187"/>
      <c r="BG39" s="187"/>
      <c r="BH39" s="187"/>
      <c r="BI39" s="187"/>
      <c r="BJ39" s="187"/>
      <c r="BK39" s="188"/>
      <c r="BL39" s="162"/>
      <c r="BM39" s="163"/>
      <c r="BN39" s="163"/>
      <c r="BO39" s="163"/>
      <c r="BP39" s="163"/>
      <c r="BQ39" s="163"/>
      <c r="BR39" s="163"/>
      <c r="BS39" s="163"/>
      <c r="BT39" s="163"/>
    </row>
    <row r="40" spans="1:72" ht="26.1" customHeight="1" thickBot="1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9"/>
      <c r="P40" s="11"/>
      <c r="Q40" s="11"/>
      <c r="R40" s="11"/>
      <c r="S40" s="168" t="s">
        <v>49</v>
      </c>
      <c r="T40" s="168"/>
      <c r="U40" s="168"/>
      <c r="V40" s="168"/>
      <c r="W40" s="168"/>
      <c r="X40" s="168"/>
      <c r="Y40" s="168"/>
      <c r="Z40" s="168"/>
      <c r="AA40" s="168"/>
      <c r="AB40" s="169"/>
      <c r="AC40" s="166">
        <f>IFERROR(((AC38*AC35)-AC37)/AC37,"")</f>
        <v>3</v>
      </c>
      <c r="AD40" s="167"/>
      <c r="AE40" s="167"/>
      <c r="AF40" s="167"/>
      <c r="AG40" s="167"/>
      <c r="AH40" s="167"/>
      <c r="AI40" s="167"/>
      <c r="AJ40" s="167"/>
      <c r="AK40" s="167"/>
      <c r="AL40" s="10"/>
      <c r="AM40" s="10"/>
      <c r="AN40" s="11"/>
      <c r="AO40" s="11"/>
      <c r="AP40" s="11"/>
      <c r="AQ40" s="8"/>
      <c r="AR40" s="1"/>
      <c r="AS40" s="1"/>
      <c r="AT40" s="1"/>
      <c r="AU40" s="1"/>
      <c r="AV40" s="1"/>
      <c r="AW40" s="1"/>
      <c r="AX40" s="1"/>
      <c r="AY40" s="1"/>
      <c r="AZ40" s="1"/>
      <c r="BA40" s="189"/>
      <c r="BB40" s="190"/>
      <c r="BC40" s="190"/>
      <c r="BD40" s="190"/>
      <c r="BE40" s="190"/>
      <c r="BF40" s="190"/>
      <c r="BG40" s="190"/>
      <c r="BH40" s="190"/>
      <c r="BI40" s="190"/>
      <c r="BJ40" s="190"/>
      <c r="BK40" s="191"/>
      <c r="BL40" s="164"/>
      <c r="BM40" s="165"/>
      <c r="BN40" s="165"/>
      <c r="BO40" s="165"/>
      <c r="BP40" s="165"/>
      <c r="BQ40" s="165"/>
      <c r="BR40" s="165"/>
      <c r="BS40" s="165"/>
      <c r="BT40" s="165"/>
    </row>
    <row r="41" spans="1:72" ht="26.1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9"/>
      <c r="P41" s="10"/>
      <c r="Q41" s="26"/>
      <c r="R41" s="26"/>
      <c r="S41" s="177" t="s">
        <v>50</v>
      </c>
      <c r="T41" s="177"/>
      <c r="U41" s="177"/>
      <c r="V41" s="177"/>
      <c r="W41" s="177"/>
      <c r="X41" s="177"/>
      <c r="Y41" s="177"/>
      <c r="Z41" s="177"/>
      <c r="AA41" s="177"/>
      <c r="AB41" s="178"/>
      <c r="AC41" s="166">
        <f>IFERROR(((AC38*AC35)/AC37)^((1/AC35)-1),"")</f>
        <v>0.28717458874925877</v>
      </c>
      <c r="AD41" s="167"/>
      <c r="AE41" s="167"/>
      <c r="AF41" s="167"/>
      <c r="AG41" s="167"/>
      <c r="AH41" s="167"/>
      <c r="AI41" s="167"/>
      <c r="AJ41" s="167"/>
      <c r="AK41" s="167"/>
      <c r="AL41" s="1"/>
      <c r="AM41" s="1"/>
      <c r="AN41" s="10"/>
      <c r="AO41" s="10"/>
      <c r="AP41" s="14"/>
      <c r="AQ41" s="8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</row>
    <row r="42" spans="1:72" ht="16.350000000000001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9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8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</row>
    <row r="43" spans="1:72" ht="16.350000000000001" customHeight="1" thickBot="1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9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8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</row>
    <row r="44" spans="1:72" ht="16.350000000000001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9"/>
      <c r="P44" s="192" t="s">
        <v>17</v>
      </c>
      <c r="Q44" s="192"/>
      <c r="R44" s="192"/>
      <c r="S44" s="192"/>
      <c r="T44" s="192"/>
      <c r="U44" s="192"/>
      <c r="V44" s="192"/>
      <c r="W44" s="192"/>
      <c r="X44" s="192"/>
      <c r="Y44" s="192"/>
      <c r="Z44" s="192"/>
      <c r="AA44" s="192"/>
      <c r="AB44" s="192"/>
      <c r="AC44" s="192"/>
      <c r="AD44" s="192"/>
      <c r="AE44" s="192"/>
      <c r="AF44" s="192"/>
      <c r="AG44" s="192"/>
      <c r="AH44" s="192"/>
      <c r="AI44" s="192"/>
      <c r="AJ44" s="192"/>
      <c r="AK44" s="192"/>
      <c r="AL44" s="192"/>
      <c r="AM44" s="192"/>
      <c r="AN44" s="192"/>
      <c r="AO44" s="192"/>
      <c r="AP44" s="192"/>
      <c r="AQ44" s="8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</row>
    <row r="45" spans="1:72" ht="16.350000000000001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9"/>
      <c r="P45" s="193"/>
      <c r="Q45" s="193"/>
      <c r="R45" s="193"/>
      <c r="S45" s="193"/>
      <c r="T45" s="193"/>
      <c r="U45" s="193"/>
      <c r="V45" s="193"/>
      <c r="W45" s="193"/>
      <c r="X45" s="193"/>
      <c r="Y45" s="193"/>
      <c r="Z45" s="193"/>
      <c r="AA45" s="193"/>
      <c r="AB45" s="193"/>
      <c r="AC45" s="193"/>
      <c r="AD45" s="193"/>
      <c r="AE45" s="193"/>
      <c r="AF45" s="193"/>
      <c r="AG45" s="193"/>
      <c r="AH45" s="193"/>
      <c r="AI45" s="193"/>
      <c r="AJ45" s="193"/>
      <c r="AK45" s="193"/>
      <c r="AL45" s="193"/>
      <c r="AM45" s="193"/>
      <c r="AN45" s="193"/>
      <c r="AO45" s="193"/>
      <c r="AP45" s="193"/>
      <c r="AQ45" s="8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</row>
    <row r="46" spans="1:72" ht="16.350000000000001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9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0"/>
      <c r="AC46" s="10"/>
      <c r="AD46" s="10"/>
      <c r="AE46" s="10"/>
      <c r="AF46" s="10"/>
      <c r="AG46" s="10"/>
      <c r="AH46" s="10"/>
      <c r="AI46" s="10"/>
      <c r="AJ46" s="10"/>
      <c r="AK46" s="10"/>
      <c r="AL46" s="10"/>
      <c r="AM46" s="10"/>
      <c r="AN46" s="10"/>
      <c r="AO46" s="10"/>
      <c r="AP46" s="10"/>
      <c r="AQ46" s="8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</row>
    <row r="47" spans="1:72" ht="16.350000000000001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9"/>
      <c r="P47" s="180" t="s">
        <v>41</v>
      </c>
      <c r="Q47" s="180"/>
      <c r="R47" s="180"/>
      <c r="S47" s="180"/>
      <c r="T47" s="180"/>
      <c r="U47" s="180"/>
      <c r="V47" s="180"/>
      <c r="W47" s="180"/>
      <c r="X47" s="180"/>
      <c r="Y47" s="180"/>
      <c r="Z47" s="180"/>
      <c r="AA47" s="180"/>
      <c r="AB47" s="10"/>
      <c r="AC47" s="10"/>
      <c r="AD47" s="10"/>
      <c r="AE47" s="10"/>
      <c r="AF47" s="10"/>
      <c r="AG47" s="10"/>
      <c r="AH47" s="10"/>
      <c r="AI47" s="10"/>
      <c r="AJ47" s="10"/>
      <c r="AK47" s="10"/>
      <c r="AL47" s="10"/>
      <c r="AM47" s="10"/>
      <c r="AN47" s="10"/>
      <c r="AO47" s="10"/>
      <c r="AP47" s="10"/>
      <c r="AQ47" s="8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</row>
    <row r="48" spans="1:72" ht="16.350000000000001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9"/>
      <c r="P48" s="180"/>
      <c r="Q48" s="180"/>
      <c r="R48" s="180"/>
      <c r="S48" s="180"/>
      <c r="T48" s="180"/>
      <c r="U48" s="180"/>
      <c r="V48" s="180"/>
      <c r="W48" s="180"/>
      <c r="X48" s="180"/>
      <c r="Y48" s="180"/>
      <c r="Z48" s="180"/>
      <c r="AA48" s="18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8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</row>
    <row r="49" spans="1:58" s="19" customFormat="1" ht="16.350000000000001" customHeight="1" x14ac:dyDescent="0.25">
      <c r="A49" s="1"/>
      <c r="B49" s="1"/>
      <c r="C49" s="1"/>
      <c r="D49" s="1"/>
      <c r="E49" s="1"/>
      <c r="F49" s="4"/>
      <c r="G49" s="4"/>
      <c r="H49" s="4"/>
      <c r="I49" s="4"/>
      <c r="J49" s="4"/>
      <c r="K49" s="4"/>
      <c r="L49" s="4"/>
      <c r="M49" s="4"/>
      <c r="N49" s="1"/>
      <c r="O49" s="9"/>
      <c r="P49" s="179">
        <f>References!C5</f>
        <v>50000</v>
      </c>
      <c r="Q49" s="179"/>
      <c r="R49" s="179"/>
      <c r="S49" s="179"/>
      <c r="T49" s="179"/>
      <c r="U49" s="179"/>
      <c r="V49" s="179"/>
      <c r="W49" s="179"/>
      <c r="X49" s="179"/>
      <c r="Y49" s="179"/>
      <c r="Z49" s="179"/>
      <c r="AA49" s="179"/>
      <c r="AB49" s="10"/>
      <c r="AC49" s="10"/>
      <c r="AD49" s="10"/>
      <c r="AE49" s="10"/>
      <c r="AF49" s="10"/>
      <c r="AG49" s="10"/>
      <c r="AH49" s="10"/>
      <c r="AI49" s="10"/>
      <c r="AJ49" s="10"/>
      <c r="AK49" s="10"/>
      <c r="AL49" s="10"/>
      <c r="AM49" s="10"/>
      <c r="AN49" s="10"/>
      <c r="AO49" s="10"/>
      <c r="AP49" s="10"/>
      <c r="AQ49" s="8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</row>
    <row r="50" spans="1:58" s="19" customFormat="1" ht="16.350000000000001" customHeight="1" x14ac:dyDescent="0.25">
      <c r="A50" s="1"/>
      <c r="B50" s="1"/>
      <c r="C50" s="1"/>
      <c r="D50" s="1"/>
      <c r="E50" s="1"/>
      <c r="F50" s="4"/>
      <c r="G50" s="4"/>
      <c r="H50" s="4"/>
      <c r="I50" s="4"/>
      <c r="J50" s="4"/>
      <c r="K50" s="4"/>
      <c r="L50" s="4"/>
      <c r="M50" s="4"/>
      <c r="N50" s="1"/>
      <c r="O50" s="9"/>
      <c r="P50" s="179"/>
      <c r="Q50" s="179"/>
      <c r="R50" s="179"/>
      <c r="S50" s="179"/>
      <c r="T50" s="179"/>
      <c r="U50" s="179"/>
      <c r="V50" s="179"/>
      <c r="W50" s="179"/>
      <c r="X50" s="179"/>
      <c r="Y50" s="179"/>
      <c r="Z50" s="179"/>
      <c r="AA50" s="179"/>
      <c r="AB50" s="10"/>
      <c r="AC50" s="10"/>
      <c r="AD50" s="10"/>
      <c r="AE50" s="10"/>
      <c r="AF50" s="10"/>
      <c r="AG50" s="10"/>
      <c r="AH50" s="10"/>
      <c r="AI50" s="10"/>
      <c r="AJ50" s="10"/>
      <c r="AK50" s="10"/>
      <c r="AL50" s="10"/>
      <c r="AM50" s="10"/>
      <c r="AN50" s="10"/>
      <c r="AO50" s="10"/>
      <c r="AP50" s="10"/>
      <c r="AQ50" s="8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</row>
    <row r="51" spans="1:58" s="19" customFormat="1" ht="16.350000000000001" customHeight="1" x14ac:dyDescent="0.35">
      <c r="A51" s="1"/>
      <c r="B51" s="1"/>
      <c r="C51" s="1"/>
      <c r="D51" s="1"/>
      <c r="E51" s="1"/>
      <c r="F51" s="4"/>
      <c r="G51" s="4"/>
      <c r="H51" s="4"/>
      <c r="I51" s="4"/>
      <c r="J51" s="4"/>
      <c r="K51" s="4"/>
      <c r="L51" s="4"/>
      <c r="M51" s="4"/>
      <c r="N51" s="1"/>
      <c r="O51" s="9"/>
      <c r="P51" s="10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4"/>
      <c r="AB51" s="24"/>
      <c r="AC51" s="24"/>
      <c r="AD51" s="24"/>
      <c r="AE51" s="24"/>
      <c r="AF51" s="24"/>
      <c r="AG51" s="23"/>
      <c r="AH51" s="23"/>
      <c r="AI51" s="23"/>
      <c r="AJ51" s="23"/>
      <c r="AK51" s="23"/>
      <c r="AL51" s="23"/>
      <c r="AM51" s="23"/>
      <c r="AN51" s="23"/>
      <c r="AO51" s="23"/>
      <c r="AP51" s="23"/>
      <c r="AQ51" s="8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</row>
    <row r="52" spans="1:58" s="19" customFormat="1" ht="16.350000000000001" customHeight="1" x14ac:dyDescent="0.35">
      <c r="A52" s="1"/>
      <c r="B52" s="1"/>
      <c r="C52" s="1"/>
      <c r="D52" s="1"/>
      <c r="E52" s="1"/>
      <c r="F52" s="4"/>
      <c r="G52" s="4"/>
      <c r="H52" s="4"/>
      <c r="I52" s="4"/>
      <c r="J52" s="4"/>
      <c r="K52" s="4"/>
      <c r="L52" s="4"/>
      <c r="M52" s="4"/>
      <c r="N52" s="1"/>
      <c r="O52" s="9"/>
      <c r="P52" s="88"/>
      <c r="Q52" s="88"/>
      <c r="R52" s="88"/>
      <c r="S52" s="88"/>
      <c r="T52" s="88"/>
      <c r="U52" s="88"/>
      <c r="V52" s="88"/>
      <c r="W52" s="88"/>
      <c r="X52" s="88"/>
      <c r="Y52" s="88"/>
      <c r="Z52" s="161" t="s">
        <v>14</v>
      </c>
      <c r="AA52" s="161"/>
      <c r="AB52" s="161"/>
      <c r="AC52" s="161"/>
      <c r="AD52" s="161"/>
      <c r="AE52" s="161"/>
      <c r="AF52" s="161"/>
      <c r="AG52" s="88"/>
      <c r="AH52" s="88"/>
      <c r="AI52" s="88"/>
      <c r="AJ52" s="88"/>
      <c r="AK52" s="88"/>
      <c r="AL52" s="88"/>
      <c r="AM52" s="88"/>
      <c r="AN52" s="88"/>
      <c r="AO52" s="88"/>
      <c r="AP52" s="88"/>
      <c r="AQ52" s="8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</row>
    <row r="53" spans="1:58" s="19" customFormat="1" ht="16.350000000000001" customHeight="1" x14ac:dyDescent="0.25">
      <c r="A53" s="1"/>
      <c r="B53" s="1"/>
      <c r="C53" s="1"/>
      <c r="D53" s="1"/>
      <c r="E53" s="1"/>
      <c r="F53" s="4"/>
      <c r="G53" s="4"/>
      <c r="H53" s="4"/>
      <c r="I53" s="4"/>
      <c r="J53" s="4"/>
      <c r="K53" s="4"/>
      <c r="L53" s="4"/>
      <c r="M53" s="4"/>
      <c r="N53" s="1"/>
      <c r="O53" s="9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61"/>
      <c r="AA53" s="161"/>
      <c r="AB53" s="161"/>
      <c r="AC53" s="161"/>
      <c r="AD53" s="161"/>
      <c r="AE53" s="161"/>
      <c r="AF53" s="161"/>
      <c r="AG53" s="10"/>
      <c r="AH53" s="10"/>
      <c r="AI53" s="10"/>
      <c r="AJ53" s="10"/>
      <c r="AK53" s="10"/>
      <c r="AL53" s="10"/>
      <c r="AM53" s="10"/>
      <c r="AN53" s="10"/>
      <c r="AO53" s="10"/>
      <c r="AP53" s="10"/>
      <c r="AQ53" s="8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</row>
    <row r="54" spans="1:58" s="19" customFormat="1" ht="16.350000000000001" customHeight="1" x14ac:dyDescent="0.25">
      <c r="A54" s="1"/>
      <c r="B54" s="1"/>
      <c r="C54" s="1"/>
      <c r="D54" s="1"/>
      <c r="E54" s="1"/>
      <c r="F54" s="4"/>
      <c r="G54" s="4"/>
      <c r="H54" s="4"/>
      <c r="I54" s="4"/>
      <c r="J54" s="4"/>
      <c r="K54" s="4"/>
      <c r="L54" s="4"/>
      <c r="M54" s="4"/>
      <c r="N54" s="1"/>
      <c r="O54" s="9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  <c r="AA54" s="10"/>
      <c r="AB54" s="10"/>
      <c r="AC54" s="10"/>
      <c r="AD54" s="10"/>
      <c r="AE54" s="10"/>
      <c r="AF54" s="10"/>
      <c r="AG54" s="10"/>
      <c r="AH54" s="10"/>
      <c r="AI54" s="10"/>
      <c r="AJ54" s="10"/>
      <c r="AK54" s="10"/>
      <c r="AL54" s="10"/>
      <c r="AM54" s="10"/>
      <c r="AN54" s="10"/>
      <c r="AO54" s="10"/>
      <c r="AP54" s="10"/>
      <c r="AQ54" s="8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</row>
    <row r="55" spans="1:58" s="19" customFormat="1" ht="16.350000000000001" customHeight="1" x14ac:dyDescent="0.25">
      <c r="A55" s="1"/>
      <c r="B55" s="1"/>
      <c r="C55" s="1"/>
      <c r="D55" s="1"/>
      <c r="E55" s="1"/>
      <c r="F55" s="4"/>
      <c r="G55" s="1"/>
      <c r="H55" s="1"/>
      <c r="I55" s="1"/>
      <c r="J55" s="1"/>
      <c r="K55" s="1"/>
      <c r="L55" s="1"/>
      <c r="M55" s="1"/>
      <c r="N55" s="1"/>
      <c r="O55" s="9"/>
      <c r="P55" s="10"/>
      <c r="Q55" s="10"/>
      <c r="R55" s="10"/>
      <c r="S55" s="159">
        <f>References!$C$6/References!$C$7</f>
        <v>9.4346068575546589</v>
      </c>
      <c r="T55" s="159"/>
      <c r="U55" s="159"/>
      <c r="V55" s="159"/>
      <c r="W55" s="159"/>
      <c r="X55" s="159"/>
      <c r="Y55" s="17"/>
      <c r="Z55" s="17"/>
      <c r="AA55" s="10"/>
      <c r="AB55" s="159">
        <f>(References!$C$6/References!$C$8)</f>
        <v>49.204526816467109</v>
      </c>
      <c r="AC55" s="159"/>
      <c r="AD55" s="159"/>
      <c r="AE55" s="159"/>
      <c r="AF55" s="159"/>
      <c r="AG55" s="159"/>
      <c r="AH55" s="21"/>
      <c r="AI55" s="21"/>
      <c r="AJ55" s="21"/>
      <c r="AK55" s="159">
        <f>References!$C$6/References!$C$9</f>
        <v>15.568768206636134</v>
      </c>
      <c r="AL55" s="159"/>
      <c r="AM55" s="159"/>
      <c r="AN55" s="159"/>
      <c r="AO55" s="159"/>
      <c r="AP55" s="159"/>
      <c r="AQ55" s="8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</row>
    <row r="56" spans="1:58" s="19" customFormat="1" ht="16.350000000000001" customHeight="1" x14ac:dyDescent="0.25">
      <c r="A56" s="1"/>
      <c r="B56" s="1"/>
      <c r="C56" s="1"/>
      <c r="D56" s="1"/>
      <c r="E56" s="1"/>
      <c r="F56" s="4"/>
      <c r="G56" s="1"/>
      <c r="H56" s="1"/>
      <c r="I56" s="1"/>
      <c r="J56" s="1"/>
      <c r="K56" s="1"/>
      <c r="L56" s="1"/>
      <c r="M56" s="1"/>
      <c r="N56" s="1"/>
      <c r="O56" s="9"/>
      <c r="P56" s="10"/>
      <c r="Q56" s="10"/>
      <c r="R56" s="10"/>
      <c r="S56" s="158" t="s">
        <v>12</v>
      </c>
      <c r="T56" s="158"/>
      <c r="U56" s="158"/>
      <c r="V56" s="158"/>
      <c r="W56" s="158"/>
      <c r="X56" s="158"/>
      <c r="Y56" s="18"/>
      <c r="Z56" s="18"/>
      <c r="AA56" s="10"/>
      <c r="AB56" s="160" t="s">
        <v>11</v>
      </c>
      <c r="AC56" s="160"/>
      <c r="AD56" s="160"/>
      <c r="AE56" s="160"/>
      <c r="AF56" s="160"/>
      <c r="AG56" s="160"/>
      <c r="AH56" s="20"/>
      <c r="AI56" s="20"/>
      <c r="AJ56" s="20"/>
      <c r="AK56" s="160" t="s">
        <v>10</v>
      </c>
      <c r="AL56" s="160"/>
      <c r="AM56" s="160"/>
      <c r="AN56" s="160"/>
      <c r="AO56" s="160"/>
      <c r="AP56" s="160"/>
      <c r="AQ56" s="8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</row>
    <row r="57" spans="1:58" ht="16.350000000000001" customHeight="1" x14ac:dyDescent="0.25">
      <c r="A57" s="1"/>
      <c r="B57" s="1"/>
      <c r="C57" s="1"/>
      <c r="D57" s="1"/>
      <c r="E57" s="1"/>
      <c r="F57" s="4"/>
      <c r="G57" s="1"/>
      <c r="H57" s="1"/>
      <c r="I57" s="1"/>
      <c r="J57" s="1"/>
      <c r="K57" s="1"/>
      <c r="L57" s="1"/>
      <c r="M57" s="1"/>
      <c r="N57" s="1"/>
      <c r="O57" s="9"/>
      <c r="P57" s="10"/>
      <c r="Q57" s="10"/>
      <c r="R57" s="10"/>
      <c r="S57" s="158" t="s">
        <v>9</v>
      </c>
      <c r="T57" s="158"/>
      <c r="U57" s="158"/>
      <c r="V57" s="158"/>
      <c r="W57" s="158"/>
      <c r="X57" s="158"/>
      <c r="Y57" s="18"/>
      <c r="Z57" s="18"/>
      <c r="AA57" s="10"/>
      <c r="AB57" s="184" t="s">
        <v>8</v>
      </c>
      <c r="AC57" s="184"/>
      <c r="AD57" s="184"/>
      <c r="AE57" s="184"/>
      <c r="AF57" s="184"/>
      <c r="AG57" s="184"/>
      <c r="AH57" s="10"/>
      <c r="AI57" s="10"/>
      <c r="AJ57" s="10"/>
      <c r="AK57" s="185" t="s">
        <v>7</v>
      </c>
      <c r="AL57" s="185"/>
      <c r="AM57" s="185"/>
      <c r="AN57" s="185"/>
      <c r="AO57" s="185"/>
      <c r="AP57" s="185"/>
      <c r="AQ57" s="8"/>
      <c r="AR57" s="17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</row>
    <row r="58" spans="1:58" ht="16.350000000000001" customHeight="1" x14ac:dyDescent="0.25">
      <c r="A58" s="1"/>
      <c r="B58" s="1"/>
      <c r="C58" s="1"/>
      <c r="D58" s="1"/>
      <c r="E58" s="1"/>
      <c r="F58" s="4"/>
      <c r="G58" s="1"/>
      <c r="H58" s="1"/>
      <c r="I58" s="1"/>
      <c r="J58" s="1"/>
      <c r="K58" s="1"/>
      <c r="L58" s="1"/>
      <c r="M58" s="1"/>
      <c r="N58" s="1"/>
      <c r="O58" s="9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AG58" s="10"/>
      <c r="AH58" s="10"/>
      <c r="AI58" s="10"/>
      <c r="AJ58" s="10"/>
      <c r="AK58" s="10"/>
      <c r="AL58" s="10"/>
      <c r="AM58" s="10"/>
      <c r="AN58" s="10"/>
      <c r="AO58" s="10"/>
      <c r="AP58" s="10"/>
      <c r="AQ58" s="8"/>
      <c r="AR58" s="16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</row>
    <row r="59" spans="1:58" ht="16.350000000000001" customHeight="1" x14ac:dyDescent="0.25">
      <c r="A59" s="1"/>
      <c r="B59" s="1"/>
      <c r="C59" s="1"/>
      <c r="D59" s="1"/>
      <c r="E59" s="1"/>
      <c r="F59" s="4"/>
      <c r="G59" s="1"/>
      <c r="H59" s="1"/>
      <c r="I59" s="1"/>
      <c r="J59" s="1"/>
      <c r="K59" s="1"/>
      <c r="L59" s="1"/>
      <c r="M59" s="1"/>
      <c r="N59" s="1"/>
      <c r="O59" s="9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8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</row>
    <row r="60" spans="1:58" ht="16.350000000000001" customHeight="1" x14ac:dyDescent="0.25">
      <c r="A60" s="1"/>
      <c r="B60" s="1"/>
      <c r="C60" s="1"/>
      <c r="D60" s="1"/>
      <c r="E60" s="1"/>
      <c r="F60" s="4"/>
      <c r="G60" s="1"/>
      <c r="H60" s="1"/>
      <c r="I60" s="1"/>
      <c r="J60" s="1"/>
      <c r="K60" s="1"/>
      <c r="L60" s="1"/>
      <c r="M60" s="1"/>
      <c r="N60" s="1"/>
      <c r="O60" s="9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0"/>
      <c r="AG60" s="10"/>
      <c r="AH60" s="10"/>
      <c r="AI60" s="10"/>
      <c r="AJ60" s="10"/>
      <c r="AK60" s="10"/>
      <c r="AL60" s="10"/>
      <c r="AM60" s="10"/>
      <c r="AN60" s="10"/>
      <c r="AO60" s="10"/>
      <c r="AP60" s="10"/>
      <c r="AQ60" s="8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</row>
    <row r="61" spans="1:58" ht="16.350000000000001" hidden="1" customHeight="1" x14ac:dyDescent="0.25">
      <c r="A61" s="1"/>
      <c r="B61" s="1"/>
      <c r="C61" s="1"/>
      <c r="D61" s="1"/>
      <c r="E61" s="1"/>
      <c r="F61" s="4"/>
      <c r="G61" s="1"/>
      <c r="H61" s="1"/>
      <c r="I61" s="1"/>
      <c r="J61" s="1"/>
      <c r="K61" s="1"/>
      <c r="L61" s="1"/>
      <c r="M61" s="1"/>
      <c r="N61" s="1"/>
      <c r="O61" s="9"/>
      <c r="P61" s="192" t="s">
        <v>6</v>
      </c>
      <c r="Q61" s="192"/>
      <c r="R61" s="192"/>
      <c r="S61" s="192"/>
      <c r="T61" s="192"/>
      <c r="U61" s="192"/>
      <c r="V61" s="192"/>
      <c r="W61" s="192"/>
      <c r="X61" s="192"/>
      <c r="Y61" s="192"/>
      <c r="Z61" s="192"/>
      <c r="AA61" s="192"/>
      <c r="AB61" s="192"/>
      <c r="AC61" s="192"/>
      <c r="AD61" s="192"/>
      <c r="AE61" s="192"/>
      <c r="AF61" s="192"/>
      <c r="AG61" s="192"/>
      <c r="AH61" s="192"/>
      <c r="AI61" s="192"/>
      <c r="AJ61" s="192"/>
      <c r="AK61" s="192"/>
      <c r="AL61" s="192"/>
      <c r="AM61" s="192"/>
      <c r="AN61" s="192"/>
      <c r="AO61" s="192"/>
      <c r="AP61" s="192"/>
      <c r="AQ61" s="8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</row>
    <row r="62" spans="1:58" ht="16.350000000000001" hidden="1" customHeight="1" x14ac:dyDescent="0.25">
      <c r="A62" s="1"/>
      <c r="B62" s="1"/>
      <c r="C62" s="1"/>
      <c r="D62" s="1"/>
      <c r="E62" s="1"/>
      <c r="F62" s="4"/>
      <c r="G62" s="1"/>
      <c r="H62" s="1"/>
      <c r="I62" s="1"/>
      <c r="J62" s="1"/>
      <c r="K62" s="1"/>
      <c r="L62" s="1"/>
      <c r="M62" s="1"/>
      <c r="N62" s="1"/>
      <c r="O62" s="9"/>
      <c r="P62" s="193"/>
      <c r="Q62" s="193"/>
      <c r="R62" s="193"/>
      <c r="S62" s="193"/>
      <c r="T62" s="193"/>
      <c r="U62" s="193"/>
      <c r="V62" s="193"/>
      <c r="W62" s="193"/>
      <c r="X62" s="193"/>
      <c r="Y62" s="193"/>
      <c r="Z62" s="193"/>
      <c r="AA62" s="193"/>
      <c r="AB62" s="193"/>
      <c r="AC62" s="193"/>
      <c r="AD62" s="193"/>
      <c r="AE62" s="193"/>
      <c r="AF62" s="193"/>
      <c r="AG62" s="193"/>
      <c r="AH62" s="193"/>
      <c r="AI62" s="193"/>
      <c r="AJ62" s="193"/>
      <c r="AK62" s="193"/>
      <c r="AL62" s="193"/>
      <c r="AM62" s="193"/>
      <c r="AN62" s="193"/>
      <c r="AO62" s="193"/>
      <c r="AP62" s="193"/>
      <c r="AQ62" s="8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</row>
    <row r="63" spans="1:58" ht="16.350000000000001" hidden="1" customHeight="1" x14ac:dyDescent="0.25">
      <c r="A63" s="1"/>
      <c r="B63" s="1"/>
      <c r="C63" s="1"/>
      <c r="D63" s="1"/>
      <c r="E63" s="1"/>
      <c r="F63" s="4"/>
      <c r="G63" s="4"/>
      <c r="H63" s="4"/>
      <c r="I63" s="4"/>
      <c r="J63" s="4"/>
      <c r="K63" s="4"/>
      <c r="L63" s="4"/>
      <c r="M63" s="4"/>
      <c r="N63" s="1"/>
      <c r="O63" s="9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F63" s="10"/>
      <c r="AG63" s="10"/>
      <c r="AH63" s="10"/>
      <c r="AI63" s="10"/>
      <c r="AJ63" s="10"/>
      <c r="AK63" s="10"/>
      <c r="AL63" s="10"/>
      <c r="AM63" s="10"/>
      <c r="AN63" s="15"/>
      <c r="AO63" s="12"/>
      <c r="AP63" s="10"/>
      <c r="AQ63" s="8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</row>
    <row r="64" spans="1:58" ht="16.350000000000001" hidden="1" customHeight="1" x14ac:dyDescent="0.25">
      <c r="A64" s="1"/>
      <c r="B64" s="1"/>
      <c r="C64" s="1"/>
      <c r="D64" s="1"/>
      <c r="E64" s="1"/>
      <c r="F64" s="4"/>
      <c r="G64" s="4"/>
      <c r="H64" s="4"/>
      <c r="I64" s="4"/>
      <c r="J64" s="4"/>
      <c r="K64" s="4"/>
      <c r="L64" s="4"/>
      <c r="M64" s="4"/>
      <c r="N64" s="1"/>
      <c r="O64" s="9"/>
      <c r="P64" s="194" t="s">
        <v>5</v>
      </c>
      <c r="Q64" s="194"/>
      <c r="R64" s="194"/>
      <c r="S64" s="194"/>
      <c r="T64" s="194"/>
      <c r="U64" s="194"/>
      <c r="V64" s="194"/>
      <c r="W64" s="194"/>
      <c r="X64" s="194"/>
      <c r="Y64" s="194"/>
      <c r="Z64" s="194"/>
      <c r="AA64" s="194"/>
      <c r="AB64" s="194"/>
      <c r="AC64" s="55" t="s">
        <v>4</v>
      </c>
      <c r="AD64" s="56"/>
      <c r="AE64" s="57" t="s">
        <v>3</v>
      </c>
      <c r="AF64" s="58"/>
      <c r="AG64" s="58"/>
      <c r="AH64" s="59"/>
      <c r="AI64" s="56"/>
      <c r="AJ64" s="56"/>
      <c r="AK64" s="56"/>
      <c r="AL64" s="56"/>
      <c r="AM64" s="56"/>
      <c r="AN64" s="56"/>
      <c r="AO64" s="60"/>
      <c r="AP64" s="12"/>
      <c r="AQ64" s="8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</row>
    <row r="65" spans="1:58" ht="16.350000000000001" hidden="1" customHeight="1" x14ac:dyDescent="0.25">
      <c r="A65" s="1"/>
      <c r="B65" s="1"/>
      <c r="C65" s="1"/>
      <c r="D65" s="1"/>
      <c r="E65" s="1"/>
      <c r="F65" s="4"/>
      <c r="G65" s="4"/>
      <c r="H65" s="4"/>
      <c r="I65" s="4"/>
      <c r="J65" s="4"/>
      <c r="K65" s="4"/>
      <c r="L65" s="4"/>
      <c r="M65" s="4"/>
      <c r="N65" s="1"/>
      <c r="O65" s="9"/>
      <c r="P65" s="183" t="s">
        <v>2</v>
      </c>
      <c r="Q65" s="183"/>
      <c r="R65" s="183"/>
      <c r="S65" s="183"/>
      <c r="T65" s="183"/>
      <c r="U65" s="183"/>
      <c r="V65" s="183"/>
      <c r="W65" s="183"/>
      <c r="X65" s="183"/>
      <c r="Y65" s="183"/>
      <c r="Z65" s="183"/>
      <c r="AA65" s="183"/>
      <c r="AB65" s="183"/>
      <c r="AC65" s="55" t="s">
        <v>1</v>
      </c>
      <c r="AD65" s="61"/>
      <c r="AE65" s="62" t="str">
        <f>FOOT2</f>
        <v>1-833-366-8280</v>
      </c>
      <c r="AF65" s="58"/>
      <c r="AG65" s="58"/>
      <c r="AH65" s="61"/>
      <c r="AI65" s="61"/>
      <c r="AJ65" s="63"/>
      <c r="AK65" s="63"/>
      <c r="AL65" s="61"/>
      <c r="AM65" s="61"/>
      <c r="AN65" s="61"/>
      <c r="AO65" s="60"/>
      <c r="AP65" s="12"/>
      <c r="AQ65" s="8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</row>
    <row r="66" spans="1:58" ht="16.350000000000001" hidden="1" customHeight="1" x14ac:dyDescent="0.25">
      <c r="A66" s="1"/>
      <c r="B66" s="1"/>
      <c r="C66" s="1"/>
      <c r="D66" s="1"/>
      <c r="E66" s="1"/>
      <c r="F66" s="4"/>
      <c r="G66" s="4"/>
      <c r="H66" s="4"/>
      <c r="I66" s="4"/>
      <c r="J66" s="4"/>
      <c r="K66" s="4"/>
      <c r="L66" s="4"/>
      <c r="M66" s="4"/>
      <c r="N66" s="1"/>
      <c r="O66" s="9"/>
      <c r="P66" s="183"/>
      <c r="Q66" s="183"/>
      <c r="R66" s="183"/>
      <c r="S66" s="183"/>
      <c r="T66" s="183"/>
      <c r="U66" s="183"/>
      <c r="V66" s="183"/>
      <c r="W66" s="183"/>
      <c r="X66" s="183"/>
      <c r="Y66" s="183"/>
      <c r="Z66" s="183"/>
      <c r="AA66" s="183"/>
      <c r="AB66" s="183"/>
      <c r="AC66" s="55" t="s">
        <v>0</v>
      </c>
      <c r="AD66" s="61"/>
      <c r="AE66" s="64" t="str">
        <f>FOOT3</f>
        <v>EnergyIncentives@trccompanies.com</v>
      </c>
      <c r="AF66" s="58"/>
      <c r="AG66" s="58"/>
      <c r="AH66" s="65"/>
      <c r="AI66" s="65"/>
      <c r="AJ66" s="66"/>
      <c r="AK66" s="66"/>
      <c r="AL66" s="67"/>
      <c r="AM66" s="65"/>
      <c r="AN66" s="65"/>
      <c r="AO66" s="68"/>
      <c r="AP66" s="12"/>
      <c r="AQ66" s="8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</row>
    <row r="67" spans="1:58" ht="16.350000000000001" hidden="1" customHeight="1" x14ac:dyDescent="0.25">
      <c r="A67" s="1"/>
      <c r="B67" s="1"/>
      <c r="C67" s="1"/>
      <c r="D67" s="1"/>
      <c r="E67" s="1"/>
      <c r="F67" s="4"/>
      <c r="G67" s="4"/>
      <c r="H67" s="4"/>
      <c r="I67" s="4"/>
      <c r="J67" s="4"/>
      <c r="K67" s="4"/>
      <c r="L67" s="4"/>
      <c r="M67" s="4"/>
      <c r="N67" s="1"/>
      <c r="O67" s="9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 t="s">
        <v>38</v>
      </c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8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</row>
    <row r="68" spans="1:58" ht="16.350000000000001" customHeight="1" x14ac:dyDescent="0.25">
      <c r="A68" s="1"/>
      <c r="B68" s="1"/>
      <c r="C68" s="1"/>
      <c r="D68" s="1"/>
      <c r="E68" s="1"/>
      <c r="F68" s="4"/>
      <c r="G68" s="4"/>
      <c r="H68" s="4"/>
      <c r="I68" s="4"/>
      <c r="J68" s="4"/>
      <c r="K68" s="4"/>
      <c r="L68" s="4"/>
      <c r="M68" s="4"/>
      <c r="N68" s="1"/>
      <c r="O68" s="9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  <c r="AG68" s="10"/>
      <c r="AH68" s="10"/>
      <c r="AI68" s="10"/>
      <c r="AJ68" s="10"/>
      <c r="AK68" s="10"/>
      <c r="AL68" s="10"/>
      <c r="AM68" s="10"/>
      <c r="AN68" s="10"/>
      <c r="AO68" s="10"/>
      <c r="AP68" s="10"/>
      <c r="AQ68" s="8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</row>
    <row r="69" spans="1:58" ht="16.350000000000001" customHeight="1" x14ac:dyDescent="0.25">
      <c r="A69" s="1"/>
      <c r="B69" s="1"/>
      <c r="C69" s="1"/>
      <c r="D69" s="1"/>
      <c r="E69" s="1"/>
      <c r="F69" s="4"/>
      <c r="G69" s="4"/>
      <c r="H69" s="4"/>
      <c r="I69" s="4"/>
      <c r="J69" s="4"/>
      <c r="K69" s="4"/>
      <c r="L69" s="4"/>
      <c r="M69" s="4"/>
      <c r="N69" s="1"/>
      <c r="O69" s="9"/>
      <c r="P69" s="171" t="str">
        <f>FOOT1</f>
        <v>Energy Solutions Programs</v>
      </c>
      <c r="Q69" s="172"/>
      <c r="R69" s="172"/>
      <c r="S69" s="172"/>
      <c r="T69" s="172"/>
      <c r="U69" s="172"/>
      <c r="V69" s="172"/>
      <c r="W69" s="172"/>
      <c r="X69" s="172"/>
      <c r="Y69" s="172"/>
      <c r="Z69" s="172"/>
      <c r="AA69" s="172"/>
      <c r="AB69" s="172"/>
      <c r="AC69" s="172"/>
      <c r="AD69" s="172"/>
      <c r="AE69" s="172"/>
      <c r="AF69" s="172"/>
      <c r="AG69" s="172"/>
      <c r="AH69" s="172"/>
      <c r="AI69" s="172"/>
      <c r="AJ69" s="172"/>
      <c r="AK69" s="172"/>
      <c r="AL69" s="172"/>
      <c r="AM69" s="172"/>
      <c r="AN69" s="172"/>
      <c r="AO69" s="172"/>
      <c r="AP69" s="173"/>
      <c r="AQ69" s="8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</row>
    <row r="70" spans="1:58" ht="16.350000000000001" customHeight="1" x14ac:dyDescent="0.25">
      <c r="A70" s="1"/>
      <c r="B70" s="1"/>
      <c r="C70" s="1"/>
      <c r="D70" s="1"/>
      <c r="E70" s="1"/>
      <c r="F70" s="4"/>
      <c r="G70" s="4"/>
      <c r="H70" s="4"/>
      <c r="I70" s="4"/>
      <c r="J70" s="4"/>
      <c r="K70" s="4"/>
      <c r="L70" s="4"/>
      <c r="M70" s="4"/>
      <c r="N70" s="1"/>
      <c r="O70" s="9"/>
      <c r="P70" s="174"/>
      <c r="Q70" s="175"/>
      <c r="R70" s="175"/>
      <c r="S70" s="175"/>
      <c r="T70" s="175"/>
      <c r="U70" s="175"/>
      <c r="V70" s="175"/>
      <c r="W70" s="175"/>
      <c r="X70" s="175"/>
      <c r="Y70" s="175"/>
      <c r="Z70" s="175"/>
      <c r="AA70" s="175"/>
      <c r="AB70" s="175"/>
      <c r="AC70" s="175"/>
      <c r="AD70" s="175"/>
      <c r="AE70" s="175"/>
      <c r="AF70" s="175"/>
      <c r="AG70" s="175"/>
      <c r="AH70" s="175"/>
      <c r="AI70" s="175"/>
      <c r="AJ70" s="175"/>
      <c r="AK70" s="175"/>
      <c r="AL70" s="175"/>
      <c r="AM70" s="175"/>
      <c r="AN70" s="175"/>
      <c r="AO70" s="175"/>
      <c r="AP70" s="176"/>
      <c r="AQ70" s="8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</row>
    <row r="71" spans="1:58" ht="16.350000000000001" customHeight="1" x14ac:dyDescent="0.25">
      <c r="A71" s="1"/>
      <c r="B71" s="1"/>
      <c r="C71" s="1"/>
      <c r="D71" s="1"/>
      <c r="E71" s="1"/>
      <c r="F71" s="4"/>
      <c r="G71" s="4"/>
      <c r="H71" s="4"/>
      <c r="I71" s="4"/>
      <c r="J71" s="4"/>
      <c r="K71" s="4"/>
      <c r="L71" s="4"/>
      <c r="M71" s="4"/>
      <c r="N71" s="1"/>
      <c r="O71" s="7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5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</row>
    <row r="72" spans="1:58" s="1" customFormat="1" ht="16.350000000000001" customHeight="1" x14ac:dyDescent="0.25">
      <c r="C72" s="4"/>
      <c r="D72" s="4"/>
      <c r="E72" s="4"/>
      <c r="F72" s="4"/>
      <c r="G72" s="4"/>
    </row>
    <row r="73" spans="1:58" ht="15" customHeight="1" x14ac:dyDescent="0.25">
      <c r="A73" s="1"/>
      <c r="B73" s="1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</row>
    <row r="74" spans="1:58" s="1" customFormat="1" ht="15" hidden="1" customHeight="1" x14ac:dyDescent="0.25">
      <c r="C74" s="4"/>
      <c r="D74" s="4"/>
      <c r="E74" s="4"/>
      <c r="F74" s="4"/>
      <c r="G74" s="4"/>
      <c r="I74" s="4"/>
      <c r="AK74" s="4"/>
      <c r="AM74" s="4"/>
    </row>
    <row r="75" spans="1:58" s="1" customFormat="1" ht="15" hidden="1" customHeight="1" x14ac:dyDescent="0.25">
      <c r="C75" s="4"/>
      <c r="D75" s="4"/>
      <c r="E75" s="4"/>
      <c r="F75" s="4"/>
      <c r="G75" s="4"/>
      <c r="I75" s="4"/>
      <c r="AK75" s="4"/>
      <c r="AM75" s="4"/>
    </row>
    <row r="76" spans="1:58" s="1" customFormat="1" ht="15" hidden="1" customHeight="1" x14ac:dyDescent="0.25">
      <c r="C76" s="4"/>
      <c r="D76" s="4"/>
      <c r="E76" s="4"/>
      <c r="F76" s="4"/>
      <c r="G76" s="4"/>
    </row>
    <row r="77" spans="1:58" s="1" customFormat="1" ht="15" hidden="1" customHeight="1" x14ac:dyDescent="0.25">
      <c r="C77" s="4"/>
      <c r="D77" s="4"/>
      <c r="E77" s="4"/>
      <c r="F77" s="4"/>
      <c r="G77" s="4"/>
    </row>
    <row r="78" spans="1:58" s="1" customFormat="1" ht="15" hidden="1" customHeight="1" x14ac:dyDescent="0.25">
      <c r="C78" s="4"/>
      <c r="D78" s="4"/>
      <c r="E78" s="4"/>
      <c r="F78" s="4"/>
      <c r="G78" s="4"/>
    </row>
    <row r="79" spans="1:58" s="1" customFormat="1" ht="15" hidden="1" customHeight="1" x14ac:dyDescent="0.25">
      <c r="C79" s="4"/>
      <c r="D79" s="4"/>
      <c r="E79" s="4"/>
      <c r="F79" s="4"/>
      <c r="G79" s="4"/>
    </row>
    <row r="80" spans="1:58" s="1" customFormat="1" ht="15" hidden="1" customHeight="1" x14ac:dyDescent="0.25">
      <c r="C80" s="4"/>
      <c r="D80" s="4"/>
      <c r="E80" s="4"/>
      <c r="F80" s="4"/>
      <c r="G80" s="4"/>
    </row>
    <row r="81" spans="3:8" s="1" customFormat="1" ht="15" hidden="1" customHeight="1" x14ac:dyDescent="0.25">
      <c r="C81" s="4"/>
      <c r="D81" s="4"/>
      <c r="E81" s="4"/>
      <c r="F81" s="4"/>
      <c r="G81" s="4"/>
    </row>
    <row r="82" spans="3:8" s="1" customFormat="1" ht="15" hidden="1" customHeight="1" x14ac:dyDescent="0.25">
      <c r="C82" s="4"/>
      <c r="D82" s="4"/>
      <c r="E82" s="4"/>
      <c r="F82" s="4"/>
      <c r="G82" s="4"/>
    </row>
    <row r="83" spans="3:8" s="1" customFormat="1" ht="15" hidden="1" customHeight="1" x14ac:dyDescent="0.25">
      <c r="C83" s="4"/>
      <c r="D83" s="4"/>
      <c r="E83" s="4"/>
      <c r="F83" s="4"/>
      <c r="G83" s="4"/>
      <c r="H83" s="4"/>
    </row>
    <row r="84" spans="3:8" s="1" customFormat="1" ht="15" hidden="1" customHeight="1" x14ac:dyDescent="0.25">
      <c r="C84" s="4"/>
      <c r="D84" s="4"/>
      <c r="E84" s="4"/>
      <c r="F84" s="4"/>
      <c r="G84" s="4"/>
      <c r="H84" s="4"/>
    </row>
    <row r="85" spans="3:8" s="1" customFormat="1" ht="15" hidden="1" customHeight="1" x14ac:dyDescent="0.25"/>
    <row r="86" spans="3:8" s="1" customFormat="1" ht="15" hidden="1" customHeight="1" x14ac:dyDescent="0.25"/>
    <row r="87" spans="3:8" s="1" customFormat="1" ht="15" hidden="1" customHeight="1" x14ac:dyDescent="0.25"/>
    <row r="88" spans="3:8" s="1" customFormat="1" ht="15" hidden="1" customHeight="1" x14ac:dyDescent="0.25"/>
    <row r="89" spans="3:8" s="1" customFormat="1" ht="15" hidden="1" customHeight="1" x14ac:dyDescent="0.25"/>
    <row r="90" spans="3:8" s="1" customFormat="1" ht="15" hidden="1" customHeight="1" x14ac:dyDescent="0.25"/>
    <row r="91" spans="3:8" s="1" customFormat="1" ht="15" hidden="1" customHeight="1" x14ac:dyDescent="0.25"/>
    <row r="92" spans="3:8" s="1" customFormat="1" ht="15" hidden="1" customHeight="1" x14ac:dyDescent="0.25"/>
    <row r="93" spans="3:8" s="1" customFormat="1" ht="15" hidden="1" customHeight="1" x14ac:dyDescent="0.25"/>
    <row r="94" spans="3:8" s="1" customFormat="1" ht="15" hidden="1" customHeight="1" x14ac:dyDescent="0.25"/>
    <row r="95" spans="3:8" s="1" customFormat="1" ht="15" hidden="1" customHeight="1" x14ac:dyDescent="0.25"/>
    <row r="96" spans="3:8" s="1" customFormat="1" ht="15" hidden="1" customHeight="1" x14ac:dyDescent="0.25"/>
    <row r="97" s="1" customFormat="1" ht="15" hidden="1" customHeight="1" x14ac:dyDescent="0.25"/>
    <row r="98" s="1" customFormat="1" ht="15" hidden="1" customHeight="1" x14ac:dyDescent="0.25"/>
    <row r="99" s="1" customFormat="1" ht="15" hidden="1" customHeight="1" x14ac:dyDescent="0.25"/>
    <row r="100" s="1" customFormat="1" ht="15" hidden="1" customHeight="1" x14ac:dyDescent="0.25"/>
    <row r="101" s="1" customFormat="1" ht="15" hidden="1" customHeight="1" x14ac:dyDescent="0.25"/>
    <row r="102" s="1" customFormat="1" ht="15" hidden="1" customHeight="1" x14ac:dyDescent="0.25"/>
    <row r="103" s="1" customFormat="1" ht="15" hidden="1" customHeight="1" x14ac:dyDescent="0.25"/>
    <row r="104" s="1" customFormat="1" ht="15" hidden="1" customHeight="1" x14ac:dyDescent="0.25"/>
    <row r="105" s="1" customFormat="1" ht="15" hidden="1" customHeight="1" x14ac:dyDescent="0.25"/>
    <row r="106" s="1" customFormat="1" ht="15" hidden="1" customHeight="1" x14ac:dyDescent="0.25"/>
    <row r="107" s="1" customFormat="1" ht="15" hidden="1" customHeight="1" x14ac:dyDescent="0.25"/>
    <row r="108" s="1" customFormat="1" ht="15" hidden="1" customHeight="1" x14ac:dyDescent="0.25"/>
    <row r="109" s="1" customFormat="1" ht="15" hidden="1" customHeight="1" x14ac:dyDescent="0.25"/>
    <row r="110" s="1" customFormat="1" ht="15" hidden="1" customHeight="1" x14ac:dyDescent="0.25"/>
    <row r="111" s="1" customFormat="1" ht="15" hidden="1" customHeight="1" x14ac:dyDescent="0.25"/>
    <row r="112" s="1" customFormat="1" ht="15" hidden="1" customHeight="1" x14ac:dyDescent="0.25"/>
    <row r="113" s="1" customFormat="1" ht="15" hidden="1" customHeight="1" x14ac:dyDescent="0.25"/>
    <row r="114" s="1" customFormat="1" ht="15" hidden="1" customHeight="1" x14ac:dyDescent="0.25"/>
    <row r="115" s="1" customFormat="1" ht="15" hidden="1" customHeight="1" x14ac:dyDescent="0.25"/>
    <row r="116" s="1" customFormat="1" ht="15" hidden="1" customHeight="1" x14ac:dyDescent="0.25"/>
    <row r="117" s="1" customFormat="1" ht="15" hidden="1" customHeight="1" x14ac:dyDescent="0.25"/>
    <row r="118" s="1" customFormat="1" ht="15" hidden="1" customHeight="1" x14ac:dyDescent="0.25"/>
    <row r="119" s="1" customFormat="1" ht="15" hidden="1" customHeight="1" x14ac:dyDescent="0.25"/>
    <row r="120" s="1" customFormat="1" ht="15" hidden="1" customHeight="1" x14ac:dyDescent="0.25"/>
    <row r="121" s="1" customFormat="1" ht="15" hidden="1" customHeight="1" x14ac:dyDescent="0.25"/>
    <row r="122" s="1" customFormat="1" ht="15" hidden="1" customHeight="1" x14ac:dyDescent="0.25"/>
    <row r="123" s="1" customFormat="1" ht="15" hidden="1" customHeight="1" x14ac:dyDescent="0.25"/>
    <row r="124" s="1" customFormat="1" ht="15" hidden="1" customHeight="1" x14ac:dyDescent="0.25"/>
    <row r="125" s="1" customFormat="1" ht="15" hidden="1" customHeight="1" x14ac:dyDescent="0.25"/>
    <row r="126" s="1" customFormat="1" ht="15" hidden="1" customHeight="1" x14ac:dyDescent="0.25"/>
    <row r="127" s="1" customFormat="1" ht="15" hidden="1" customHeight="1" x14ac:dyDescent="0.25"/>
    <row r="128" s="1" customFormat="1" ht="15" hidden="1" customHeight="1" x14ac:dyDescent="0.25"/>
    <row r="129" s="1" customFormat="1" ht="15" hidden="1" customHeight="1" x14ac:dyDescent="0.25"/>
    <row r="130" s="1" customFormat="1" ht="15" hidden="1" customHeight="1" x14ac:dyDescent="0.25"/>
    <row r="131" s="1" customFormat="1" ht="15" hidden="1" customHeight="1" x14ac:dyDescent="0.25"/>
    <row r="132" s="1" customFormat="1" ht="15" hidden="1" customHeight="1" x14ac:dyDescent="0.25"/>
    <row r="133" s="1" customFormat="1" ht="15" hidden="1" customHeight="1" x14ac:dyDescent="0.25"/>
    <row r="134" s="1" customFormat="1" ht="15" hidden="1" customHeight="1" x14ac:dyDescent="0.25"/>
    <row r="135" s="1" customFormat="1" ht="15" hidden="1" customHeight="1" x14ac:dyDescent="0.25"/>
    <row r="136" s="1" customFormat="1" ht="15" hidden="1" customHeight="1" x14ac:dyDescent="0.25"/>
    <row r="137" s="1" customFormat="1" ht="15" hidden="1" customHeight="1" x14ac:dyDescent="0.25"/>
    <row r="138" s="1" customFormat="1" ht="15" hidden="1" customHeight="1" x14ac:dyDescent="0.25"/>
    <row r="139" s="1" customFormat="1" ht="15" hidden="1" customHeight="1" x14ac:dyDescent="0.25"/>
    <row r="140" s="1" customFormat="1" ht="15" hidden="1" customHeight="1" x14ac:dyDescent="0.25"/>
    <row r="141" s="1" customFormat="1" ht="15" hidden="1" customHeight="1" x14ac:dyDescent="0.25"/>
    <row r="142" s="1" customFormat="1" ht="15" hidden="1" customHeight="1" x14ac:dyDescent="0.25"/>
    <row r="143" s="1" customFormat="1" ht="15" hidden="1" customHeight="1" x14ac:dyDescent="0.25"/>
    <row r="144" s="1" customFormat="1" ht="15" hidden="1" customHeight="1" x14ac:dyDescent="0.25"/>
    <row r="145" s="1" customFormat="1" ht="15" hidden="1" customHeight="1" x14ac:dyDescent="0.25"/>
    <row r="146" s="1" customFormat="1" ht="15" hidden="1" customHeight="1" x14ac:dyDescent="0.25"/>
    <row r="147" s="1" customFormat="1" ht="15" hidden="1" customHeight="1" x14ac:dyDescent="0.25"/>
    <row r="148" s="1" customFormat="1" ht="15" hidden="1" customHeight="1" x14ac:dyDescent="0.25"/>
    <row r="149" s="1" customFormat="1" ht="15" hidden="1" customHeight="1" x14ac:dyDescent="0.25"/>
    <row r="150" s="1" customFormat="1" ht="15" hidden="1" customHeight="1" x14ac:dyDescent="0.25"/>
    <row r="151" s="1" customFormat="1" ht="15" hidden="1" customHeight="1" x14ac:dyDescent="0.25"/>
    <row r="152" s="1" customFormat="1" ht="15" hidden="1" customHeight="1" x14ac:dyDescent="0.25"/>
    <row r="153" s="1" customFormat="1" ht="15" hidden="1" customHeight="1" x14ac:dyDescent="0.25"/>
    <row r="154" s="1" customFormat="1" ht="15" hidden="1" customHeight="1" x14ac:dyDescent="0.25"/>
    <row r="155" s="1" customFormat="1" ht="15" hidden="1" customHeight="1" x14ac:dyDescent="0.25"/>
    <row r="156" s="1" customFormat="1" ht="15" hidden="1" customHeight="1" x14ac:dyDescent="0.25"/>
    <row r="157" s="1" customFormat="1" ht="15" hidden="1" customHeight="1" x14ac:dyDescent="0.25"/>
    <row r="158" s="1" customFormat="1" ht="15" hidden="1" customHeight="1" x14ac:dyDescent="0.25"/>
    <row r="159" s="1" customFormat="1" ht="15" hidden="1" customHeight="1" x14ac:dyDescent="0.25"/>
    <row r="160" s="1" customFormat="1" ht="15" hidden="1" customHeight="1" x14ac:dyDescent="0.25"/>
    <row r="161" spans="3:15" s="1" customFormat="1" ht="15" hidden="1" customHeight="1" x14ac:dyDescent="0.25"/>
    <row r="162" spans="3:15" s="1" customFormat="1" ht="15" hidden="1" customHeight="1" x14ac:dyDescent="0.25"/>
    <row r="163" spans="3:15" s="1" customFormat="1" ht="15" hidden="1" customHeight="1" x14ac:dyDescent="0.25"/>
    <row r="164" spans="3:15" s="1" customFormat="1" ht="15" hidden="1" customHeight="1" x14ac:dyDescent="0.25"/>
    <row r="165" spans="3:15" s="1" customFormat="1" ht="15" hidden="1" customHeight="1" x14ac:dyDescent="0.25"/>
    <row r="166" spans="3:15" s="1" customFormat="1" ht="15" hidden="1" customHeight="1" x14ac:dyDescent="0.25">
      <c r="C166" s="4"/>
      <c r="D166" s="4"/>
      <c r="E166" s="4"/>
      <c r="F166" s="4"/>
      <c r="G166" s="4"/>
      <c r="H166" s="4"/>
      <c r="J166" s="4"/>
      <c r="K166" s="4"/>
      <c r="L166" s="4"/>
      <c r="M166" s="4"/>
      <c r="N166" s="4"/>
      <c r="O166" s="4"/>
    </row>
    <row r="167" spans="3:15" s="1" customFormat="1" ht="15" hidden="1" customHeight="1" x14ac:dyDescent="0.25">
      <c r="C167" s="4"/>
      <c r="D167" s="4"/>
      <c r="E167" s="4"/>
      <c r="F167" s="4"/>
      <c r="G167" s="4"/>
      <c r="H167" s="4"/>
      <c r="J167" s="4"/>
      <c r="K167" s="4"/>
      <c r="L167" s="4"/>
      <c r="M167" s="4"/>
      <c r="N167" s="4"/>
      <c r="O167" s="4"/>
    </row>
    <row r="168" spans="3:15" s="1" customFormat="1" ht="15" hidden="1" customHeight="1" x14ac:dyDescent="0.25">
      <c r="C168" s="4"/>
      <c r="D168" s="4"/>
      <c r="E168" s="4"/>
      <c r="F168" s="4"/>
      <c r="G168" s="4"/>
      <c r="H168" s="4"/>
      <c r="J168" s="4"/>
      <c r="K168" s="4"/>
      <c r="L168" s="4"/>
      <c r="M168" s="4"/>
      <c r="N168" s="4"/>
      <c r="O168" s="4"/>
    </row>
    <row r="169" spans="3:15" s="1" customFormat="1" ht="15" hidden="1" customHeight="1" x14ac:dyDescent="0.25">
      <c r="C169" s="4"/>
      <c r="D169" s="4"/>
      <c r="E169" s="4"/>
      <c r="F169" s="4"/>
      <c r="G169" s="4"/>
      <c r="H169" s="4"/>
      <c r="J169" s="4"/>
      <c r="K169" s="4"/>
      <c r="L169" s="4"/>
      <c r="M169" s="4"/>
      <c r="N169" s="4"/>
      <c r="O169" s="4"/>
    </row>
    <row r="170" spans="3:15" s="1" customFormat="1" ht="15" hidden="1" customHeight="1" x14ac:dyDescent="0.25">
      <c r="C170" s="4"/>
      <c r="D170" s="4"/>
      <c r="E170" s="4"/>
      <c r="F170" s="4"/>
      <c r="G170" s="4"/>
      <c r="H170" s="4"/>
      <c r="J170" s="4"/>
      <c r="K170" s="4"/>
      <c r="L170" s="4"/>
      <c r="M170" s="4"/>
      <c r="N170" s="4"/>
      <c r="O170" s="4"/>
    </row>
    <row r="171" spans="3:15" s="1" customFormat="1" ht="15" hidden="1" customHeight="1" x14ac:dyDescent="0.25">
      <c r="C171" s="4"/>
      <c r="D171" s="4"/>
      <c r="E171" s="4"/>
      <c r="F171" s="4"/>
      <c r="G171" s="4"/>
      <c r="H171" s="4"/>
      <c r="J171" s="4"/>
      <c r="K171" s="4"/>
      <c r="L171" s="4"/>
      <c r="M171" s="4"/>
      <c r="N171" s="4"/>
      <c r="O171" s="4"/>
    </row>
    <row r="172" spans="3:15" s="1" customFormat="1" ht="15" hidden="1" customHeight="1" x14ac:dyDescent="0.25">
      <c r="C172" s="4"/>
      <c r="D172" s="4"/>
      <c r="E172" s="4"/>
      <c r="F172" s="4"/>
      <c r="G172" s="4"/>
      <c r="H172" s="4"/>
      <c r="J172" s="4"/>
      <c r="K172" s="4"/>
      <c r="L172" s="4"/>
      <c r="M172" s="4"/>
      <c r="N172" s="4"/>
      <c r="O172" s="4"/>
    </row>
    <row r="173" spans="3:15" s="1" customFormat="1" ht="15" hidden="1" customHeight="1" x14ac:dyDescent="0.25">
      <c r="C173" s="4"/>
      <c r="D173" s="4"/>
      <c r="E173" s="4"/>
      <c r="F173" s="4"/>
      <c r="G173" s="4"/>
      <c r="H173" s="4"/>
      <c r="J173" s="4"/>
      <c r="K173" s="4"/>
      <c r="L173" s="4"/>
      <c r="M173" s="4"/>
      <c r="N173" s="4"/>
      <c r="O173" s="4"/>
    </row>
    <row r="174" spans="3:15" s="1" customFormat="1" ht="15" hidden="1" customHeight="1" x14ac:dyDescent="0.25">
      <c r="C174" s="4"/>
      <c r="D174" s="4"/>
      <c r="E174" s="4"/>
      <c r="F174" s="4"/>
      <c r="G174" s="4"/>
      <c r="H174" s="4"/>
      <c r="J174" s="4"/>
      <c r="K174" s="4"/>
      <c r="L174" s="4"/>
      <c r="M174" s="4"/>
      <c r="N174" s="4"/>
      <c r="O174" s="4"/>
    </row>
    <row r="175" spans="3:15" s="1" customFormat="1" ht="15" hidden="1" customHeight="1" x14ac:dyDescent="0.25">
      <c r="C175" s="4"/>
      <c r="D175" s="4"/>
      <c r="E175" s="4"/>
      <c r="F175" s="4"/>
      <c r="G175" s="4"/>
      <c r="H175" s="4"/>
      <c r="J175" s="4"/>
      <c r="K175" s="4"/>
      <c r="L175" s="4"/>
      <c r="M175" s="4"/>
      <c r="N175" s="4"/>
      <c r="O175" s="4"/>
    </row>
    <row r="176" spans="3:15" s="1" customFormat="1" ht="15" hidden="1" customHeight="1" x14ac:dyDescent="0.25">
      <c r="C176" s="4"/>
      <c r="D176" s="4"/>
      <c r="E176" s="4"/>
      <c r="F176" s="4"/>
      <c r="G176" s="4"/>
      <c r="H176" s="4"/>
      <c r="J176" s="4"/>
      <c r="K176" s="4"/>
      <c r="L176" s="4"/>
      <c r="M176" s="4"/>
      <c r="N176" s="4"/>
      <c r="O176" s="4"/>
    </row>
    <row r="177" spans="1:58" s="1" customFormat="1" ht="15" hidden="1" customHeight="1" x14ac:dyDescent="0.25">
      <c r="C177" s="4"/>
      <c r="D177" s="4"/>
      <c r="E177" s="4"/>
      <c r="F177" s="4"/>
      <c r="G177" s="4"/>
      <c r="H177" s="4"/>
      <c r="J177" s="4"/>
      <c r="K177" s="4"/>
      <c r="L177" s="4"/>
      <c r="M177" s="4"/>
      <c r="N177" s="4"/>
      <c r="O177" s="4"/>
    </row>
    <row r="178" spans="1:58" s="1" customFormat="1" ht="15" hidden="1" customHeight="1" x14ac:dyDescent="0.25">
      <c r="C178" s="4"/>
      <c r="D178" s="4"/>
      <c r="E178" s="4"/>
      <c r="F178" s="4"/>
      <c r="G178" s="4"/>
      <c r="H178" s="4"/>
      <c r="J178" s="4"/>
      <c r="K178" s="4"/>
      <c r="L178" s="4"/>
      <c r="M178" s="4"/>
      <c r="N178" s="4"/>
      <c r="O178" s="4"/>
    </row>
    <row r="179" spans="1:58" s="1" customFormat="1" ht="15" hidden="1" customHeight="1" x14ac:dyDescent="0.25">
      <c r="C179" s="4"/>
      <c r="D179" s="4"/>
      <c r="E179" s="4"/>
      <c r="F179" s="4"/>
      <c r="G179" s="4"/>
      <c r="H179" s="4"/>
      <c r="J179" s="4"/>
      <c r="K179" s="4"/>
      <c r="L179" s="4"/>
      <c r="M179" s="4"/>
      <c r="N179" s="4"/>
      <c r="O179" s="4"/>
    </row>
    <row r="180" spans="1:58" s="1" customFormat="1" ht="15" hidden="1" customHeight="1" x14ac:dyDescent="0.25">
      <c r="C180" s="4"/>
      <c r="D180" s="4"/>
      <c r="E180" s="4"/>
      <c r="F180" s="4"/>
      <c r="G180" s="4"/>
      <c r="H180" s="4"/>
      <c r="J180" s="4"/>
      <c r="K180" s="4"/>
      <c r="L180" s="4"/>
      <c r="M180" s="4"/>
      <c r="N180" s="4"/>
      <c r="O180" s="4"/>
    </row>
    <row r="181" spans="1:58" s="1" customFormat="1" ht="15" hidden="1" customHeight="1" x14ac:dyDescent="0.25">
      <c r="C181" s="4"/>
      <c r="D181" s="4"/>
      <c r="E181" s="4"/>
      <c r="F181" s="4"/>
      <c r="G181" s="4"/>
      <c r="H181" s="4"/>
      <c r="J181" s="4"/>
      <c r="K181" s="4"/>
      <c r="L181" s="4"/>
      <c r="M181" s="4"/>
      <c r="N181" s="4"/>
      <c r="O181" s="4"/>
    </row>
    <row r="182" spans="1:58" s="1" customFormat="1" ht="15" hidden="1" customHeight="1" x14ac:dyDescent="0.25">
      <c r="C182" s="4"/>
      <c r="D182" s="4"/>
      <c r="E182" s="4"/>
      <c r="F182" s="4"/>
      <c r="G182" s="4"/>
      <c r="H182" s="4"/>
      <c r="J182" s="4"/>
      <c r="K182" s="4"/>
      <c r="L182" s="4"/>
      <c r="M182" s="4"/>
      <c r="N182" s="4"/>
      <c r="O182" s="4"/>
    </row>
    <row r="183" spans="1:58" s="1" customFormat="1" ht="15" hidden="1" customHeight="1" x14ac:dyDescent="0.25">
      <c r="C183" s="4"/>
      <c r="D183" s="4"/>
      <c r="E183" s="4"/>
      <c r="F183" s="4"/>
      <c r="G183" s="4"/>
      <c r="H183" s="4"/>
      <c r="J183" s="4"/>
      <c r="K183" s="4"/>
      <c r="L183" s="4"/>
      <c r="M183" s="4"/>
      <c r="N183" s="4"/>
      <c r="O183" s="4"/>
    </row>
    <row r="184" spans="1:58" s="1" customFormat="1" ht="15" hidden="1" customHeight="1" x14ac:dyDescent="0.25">
      <c r="C184" s="4"/>
      <c r="D184" s="4"/>
      <c r="E184" s="4"/>
      <c r="F184" s="4"/>
      <c r="G184" s="4"/>
      <c r="H184" s="4"/>
      <c r="J184" s="4"/>
      <c r="K184" s="4"/>
      <c r="L184" s="4"/>
      <c r="M184" s="4"/>
      <c r="N184" s="4"/>
      <c r="O184" s="4"/>
    </row>
    <row r="185" spans="1:58" s="1" customFormat="1" ht="15" hidden="1" customHeight="1" x14ac:dyDescent="0.25">
      <c r="C185" s="4"/>
      <c r="D185" s="4"/>
      <c r="E185" s="4"/>
      <c r="F185" s="4"/>
      <c r="G185" s="4"/>
      <c r="H185" s="4"/>
      <c r="J185" s="4"/>
      <c r="K185" s="4"/>
      <c r="L185" s="4"/>
      <c r="M185" s="4"/>
      <c r="N185" s="4"/>
      <c r="O185" s="4"/>
    </row>
    <row r="186" spans="1:58" s="1" customFormat="1" ht="15" hidden="1" customHeight="1" x14ac:dyDescent="0.25">
      <c r="C186" s="4"/>
      <c r="D186" s="4"/>
      <c r="E186" s="4"/>
      <c r="F186" s="4"/>
      <c r="G186" s="4"/>
      <c r="H186" s="4"/>
      <c r="J186" s="4"/>
      <c r="K186" s="4"/>
      <c r="L186" s="4"/>
      <c r="M186" s="4"/>
      <c r="N186" s="4"/>
      <c r="O186" s="4"/>
    </row>
    <row r="187" spans="1:58" s="1" customFormat="1" ht="15" hidden="1" customHeight="1" x14ac:dyDescent="0.25">
      <c r="C187" s="4"/>
      <c r="D187" s="4"/>
      <c r="E187" s="4"/>
      <c r="F187" s="4"/>
      <c r="G187" s="4"/>
      <c r="H187" s="4"/>
      <c r="J187" s="4"/>
      <c r="K187" s="4"/>
      <c r="L187" s="4"/>
      <c r="M187" s="4"/>
      <c r="N187" s="4"/>
      <c r="O187" s="4"/>
      <c r="BC187" s="3"/>
      <c r="BD187" s="3"/>
      <c r="BE187" s="3"/>
    </row>
    <row r="188" spans="1:58" s="1" customFormat="1" ht="15" hidden="1" customHeight="1" x14ac:dyDescent="0.25">
      <c r="C188" s="4"/>
      <c r="D188" s="4"/>
      <c r="E188" s="4"/>
      <c r="F188" s="4"/>
      <c r="G188" s="4"/>
      <c r="H188" s="4"/>
      <c r="J188" s="4"/>
      <c r="K188" s="4"/>
      <c r="L188" s="4"/>
      <c r="M188" s="4"/>
      <c r="N188" s="4"/>
      <c r="O188" s="4"/>
      <c r="BC188" s="3"/>
      <c r="BD188" s="3"/>
      <c r="BE188" s="3"/>
    </row>
    <row r="189" spans="1:58" ht="15" hidden="1" customHeight="1" x14ac:dyDescent="0.25">
      <c r="A189" s="1"/>
      <c r="B189" s="1"/>
      <c r="C189" s="4"/>
      <c r="D189" s="4"/>
      <c r="E189" s="4"/>
      <c r="F189" s="4"/>
      <c r="G189" s="4"/>
      <c r="H189" s="4"/>
      <c r="I189" s="1"/>
      <c r="J189" s="4"/>
      <c r="K189" s="4"/>
      <c r="L189" s="4"/>
      <c r="M189" s="170"/>
      <c r="N189" s="170"/>
      <c r="O189" s="170"/>
      <c r="P189" s="170"/>
      <c r="Q189" s="170"/>
      <c r="R189" s="170"/>
      <c r="S189" s="170"/>
      <c r="T189" s="170"/>
      <c r="U189" s="170"/>
      <c r="V189" s="170"/>
      <c r="W189" s="170"/>
      <c r="X189" s="170"/>
      <c r="Y189" s="170"/>
      <c r="Z189" s="170"/>
      <c r="AA189" s="170"/>
      <c r="AB189" s="170"/>
      <c r="AC189" s="170"/>
      <c r="AD189" s="170"/>
      <c r="AE189" s="170"/>
      <c r="AF189" s="170"/>
      <c r="AG189" s="170"/>
      <c r="AH189" s="170"/>
      <c r="AI189" s="170"/>
      <c r="AJ189" s="170"/>
      <c r="AK189" s="170"/>
      <c r="AL189" s="170"/>
      <c r="AM189" s="170"/>
      <c r="AN189" s="170"/>
      <c r="AO189" s="170"/>
      <c r="AP189" s="170"/>
      <c r="AQ189" s="170"/>
      <c r="AR189" s="170"/>
      <c r="AS189" s="170"/>
      <c r="AT189" s="170"/>
      <c r="AU189" s="170"/>
      <c r="AV189" s="1"/>
      <c r="AW189" s="1"/>
      <c r="AX189" s="1"/>
      <c r="AY189" s="1"/>
      <c r="AZ189" s="1"/>
      <c r="BA189" s="1"/>
      <c r="BB189" s="1"/>
      <c r="BC189" s="3"/>
      <c r="BD189" s="3"/>
      <c r="BE189" s="3"/>
      <c r="BF189" s="1"/>
    </row>
    <row r="190" spans="1:58" ht="15" hidden="1" customHeight="1" x14ac:dyDescent="0.25">
      <c r="A190" s="1"/>
      <c r="B190" s="1"/>
      <c r="C190" s="4"/>
      <c r="D190" s="4"/>
      <c r="E190" s="4"/>
      <c r="F190" s="4"/>
      <c r="G190" s="4"/>
      <c r="H190" s="4"/>
      <c r="I190" s="1"/>
      <c r="J190" s="4"/>
      <c r="K190" s="4"/>
      <c r="L190" s="4"/>
      <c r="M190" s="170"/>
      <c r="N190" s="170"/>
      <c r="O190" s="170"/>
      <c r="P190" s="170"/>
      <c r="Q190" s="170"/>
      <c r="R190" s="170"/>
      <c r="S190" s="170"/>
      <c r="T190" s="170"/>
      <c r="U190" s="170"/>
      <c r="V190" s="170"/>
      <c r="W190" s="170"/>
      <c r="X190" s="170"/>
      <c r="Y190" s="170"/>
      <c r="Z190" s="170"/>
      <c r="AA190" s="170"/>
      <c r="AB190" s="170"/>
      <c r="AC190" s="170"/>
      <c r="AD190" s="170"/>
      <c r="AE190" s="170"/>
      <c r="AF190" s="170"/>
      <c r="AG190" s="170"/>
      <c r="AH190" s="170"/>
      <c r="AI190" s="170"/>
      <c r="AJ190" s="170"/>
      <c r="AK190" s="170"/>
      <c r="AL190" s="170"/>
      <c r="AM190" s="170"/>
      <c r="AN190" s="170"/>
      <c r="AO190" s="170"/>
      <c r="AP190" s="170"/>
      <c r="AQ190" s="170"/>
      <c r="AR190" s="170"/>
      <c r="AS190" s="170"/>
      <c r="AT190" s="170"/>
      <c r="AU190" s="170"/>
      <c r="AV190" s="1"/>
      <c r="AW190" s="1"/>
      <c r="AX190" s="1"/>
      <c r="AY190" s="1"/>
      <c r="AZ190" s="1"/>
      <c r="BA190" s="1"/>
      <c r="BB190" s="1"/>
      <c r="BF190" s="1"/>
    </row>
    <row r="191" spans="1:58" ht="15" hidden="1" customHeight="1" x14ac:dyDescent="0.25">
      <c r="A191" s="1"/>
      <c r="B191" s="1"/>
      <c r="C191" s="4"/>
      <c r="D191" s="4"/>
      <c r="E191" s="4"/>
      <c r="F191" s="4"/>
      <c r="G191" s="4"/>
      <c r="H191" s="4"/>
      <c r="I191" s="1"/>
      <c r="J191" s="4"/>
      <c r="K191" s="4"/>
      <c r="L191" s="4"/>
      <c r="M191" s="170"/>
      <c r="N191" s="170"/>
      <c r="O191" s="170"/>
      <c r="P191" s="170"/>
      <c r="Q191" s="170"/>
      <c r="R191" s="170"/>
      <c r="S191" s="170"/>
      <c r="T191" s="170"/>
      <c r="U191" s="170"/>
      <c r="V191" s="170"/>
      <c r="W191" s="170"/>
      <c r="X191" s="170"/>
      <c r="Y191" s="170"/>
      <c r="Z191" s="170"/>
      <c r="AA191" s="170"/>
      <c r="AB191" s="170"/>
      <c r="AC191" s="170"/>
      <c r="AD191" s="170"/>
      <c r="AE191" s="170"/>
      <c r="AF191" s="170"/>
      <c r="AG191" s="170"/>
      <c r="AH191" s="170"/>
      <c r="AI191" s="170"/>
      <c r="AJ191" s="170"/>
      <c r="AK191" s="170"/>
      <c r="AL191" s="170"/>
      <c r="AM191" s="170"/>
      <c r="AN191" s="170"/>
      <c r="AO191" s="170"/>
      <c r="AP191" s="170"/>
      <c r="AQ191" s="170"/>
      <c r="AR191" s="170"/>
      <c r="AS191" s="170"/>
      <c r="AT191" s="170"/>
      <c r="AU191" s="170"/>
      <c r="AV191" s="170"/>
      <c r="AW191" s="1"/>
      <c r="AX191" s="1"/>
      <c r="AY191" s="1"/>
      <c r="AZ191" s="1"/>
      <c r="BA191" s="1"/>
      <c r="BB191" s="1"/>
      <c r="BF191" s="1"/>
    </row>
    <row r="192" spans="1:58" s="1" customFormat="1" ht="15" hidden="1" customHeight="1" x14ac:dyDescent="0.25">
      <c r="C192" s="4"/>
      <c r="D192" s="4"/>
      <c r="E192" s="4"/>
      <c r="F192" s="4"/>
      <c r="G192" s="4"/>
      <c r="H192" s="4"/>
      <c r="J192" s="4"/>
      <c r="K192" s="4"/>
      <c r="L192" s="4"/>
      <c r="M192" s="4"/>
      <c r="N192" s="4"/>
      <c r="O192" s="4"/>
      <c r="BC192" s="2"/>
      <c r="BD192" s="2"/>
      <c r="BE192" s="2"/>
    </row>
  </sheetData>
  <sheetProtection sheet="1" selectLockedCells="1"/>
  <mergeCells count="83">
    <mergeCell ref="AH20:AQ20"/>
    <mergeCell ref="AH15:AP15"/>
    <mergeCell ref="U15:AD15"/>
    <mergeCell ref="U16:AD16"/>
    <mergeCell ref="U18:AD18"/>
    <mergeCell ref="AH19:AQ19"/>
    <mergeCell ref="BL39:BT40"/>
    <mergeCell ref="AK57:AP57"/>
    <mergeCell ref="BA39:BK40"/>
    <mergeCell ref="P61:AP62"/>
    <mergeCell ref="P44:AP45"/>
    <mergeCell ref="S56:X56"/>
    <mergeCell ref="M191:AV191"/>
    <mergeCell ref="U19:AD19"/>
    <mergeCell ref="U20:AD20"/>
    <mergeCell ref="AH16:AP16"/>
    <mergeCell ref="AH18:AP18"/>
    <mergeCell ref="M189:AU190"/>
    <mergeCell ref="P69:AP70"/>
    <mergeCell ref="AH17:AP17"/>
    <mergeCell ref="S41:AB41"/>
    <mergeCell ref="P49:AA50"/>
    <mergeCell ref="P47:AA48"/>
    <mergeCell ref="P23:AP24"/>
    <mergeCell ref="P65:AB66"/>
    <mergeCell ref="AB57:AG57"/>
    <mergeCell ref="S55:X55"/>
    <mergeCell ref="P64:AB64"/>
    <mergeCell ref="BL35:BT36"/>
    <mergeCell ref="BA37:BK38"/>
    <mergeCell ref="BA35:BK36"/>
    <mergeCell ref="S57:X57"/>
    <mergeCell ref="AB55:AG55"/>
    <mergeCell ref="AB56:AG56"/>
    <mergeCell ref="Z52:AF53"/>
    <mergeCell ref="BL37:BT38"/>
    <mergeCell ref="AC40:AK40"/>
    <mergeCell ref="AC41:AK41"/>
    <mergeCell ref="AK56:AP56"/>
    <mergeCell ref="AK55:AP55"/>
    <mergeCell ref="S37:AB37"/>
    <mergeCell ref="S38:AB38"/>
    <mergeCell ref="S39:AB39"/>
    <mergeCell ref="S40:AB40"/>
    <mergeCell ref="BL29:BT30"/>
    <mergeCell ref="BA33:BK34"/>
    <mergeCell ref="BL33:BT34"/>
    <mergeCell ref="BD16:BI16"/>
    <mergeCell ref="BD17:BI17"/>
    <mergeCell ref="AU16:BC16"/>
    <mergeCell ref="AU17:BC17"/>
    <mergeCell ref="BD19:BI19"/>
    <mergeCell ref="BD20:BI20"/>
    <mergeCell ref="BD18:BI18"/>
    <mergeCell ref="AU19:BC19"/>
    <mergeCell ref="AU20:BC20"/>
    <mergeCell ref="AU18:BC18"/>
    <mergeCell ref="AU12:BC12"/>
    <mergeCell ref="AU13:BC13"/>
    <mergeCell ref="AU14:BC14"/>
    <mergeCell ref="AU15:BC15"/>
    <mergeCell ref="BA29:BK30"/>
    <mergeCell ref="BD11:BI11"/>
    <mergeCell ref="BD12:BI12"/>
    <mergeCell ref="BD13:BI13"/>
    <mergeCell ref="BD14:BI14"/>
    <mergeCell ref="BD15:BI15"/>
    <mergeCell ref="O6:AQ6"/>
    <mergeCell ref="AC37:AK37"/>
    <mergeCell ref="AC38:AK38"/>
    <mergeCell ref="AC39:AK39"/>
    <mergeCell ref="AC32:AK32"/>
    <mergeCell ref="AC33:AK33"/>
    <mergeCell ref="AC34:AK34"/>
    <mergeCell ref="AC35:AK35"/>
    <mergeCell ref="AC36:AK36"/>
    <mergeCell ref="S32:AB32"/>
    <mergeCell ref="S33:AB33"/>
    <mergeCell ref="S34:AB34"/>
    <mergeCell ref="S35:AB35"/>
    <mergeCell ref="S36:AB36"/>
    <mergeCell ref="U17:AD17"/>
    <mergeCell ref="P9:AH12"/>
  </mergeCells>
  <conditionalFormatting sqref="AW4:BB4">
    <cfRule type="expression" dxfId="1" priority="1">
      <formula>IF($AO$4=PROJSTATMEASURE,FALSE,TRUE)</formula>
    </cfRule>
  </conditionalFormatting>
  <conditionalFormatting sqref="BF4:BG4">
    <cfRule type="expression" dxfId="0" priority="2">
      <formula>IF($AO$4=PROJSTATMEASURE,FALSE,TRUE)</formula>
    </cfRule>
  </conditionalFormatting>
  <hyperlinks>
    <hyperlink ref="AE66" r:id="rId1" display="businessrebates@evergy.com" xr:uid="{30D338F1-DECB-4F57-987C-13BC86ED5188}"/>
    <hyperlink ref="AE66:AO66" r:id="rId2" display="mailto:EnergyIncentives@trccompanies.com" xr:uid="{C08D7FFE-AE3E-4477-B7D2-B834629F6E15}"/>
    <hyperlink ref="AE64" r:id="rId3" xr:uid="{F92CF910-9796-4F41-84A0-DAF24CF83BF5}"/>
  </hyperlinks>
  <printOptions horizontalCentered="1" verticalCentered="1"/>
  <pageMargins left="0" right="0" top="0.1" bottom="0.1" header="0.1" footer="0.1"/>
  <pageSetup scale="81" orientation="portrait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5E4E50-9BC4-48AC-9C81-56DEC5E33D5B}">
  <sheetPr>
    <pageSetUpPr autoPageBreaks="0"/>
  </sheetPr>
  <dimension ref="B2:K21"/>
  <sheetViews>
    <sheetView zoomScale="124" workbookViewId="0">
      <selection activeCell="C5" sqref="C5"/>
    </sheetView>
  </sheetViews>
  <sheetFormatPr defaultRowHeight="15" x14ac:dyDescent="0.25"/>
  <cols>
    <col min="2" max="2" width="55.5703125" customWidth="1"/>
    <col min="3" max="3" width="14.5703125" customWidth="1"/>
  </cols>
  <sheetData>
    <row r="2" spans="2:11" x14ac:dyDescent="0.25">
      <c r="B2" t="s">
        <v>39</v>
      </c>
    </row>
    <row r="4" spans="2:11" x14ac:dyDescent="0.25">
      <c r="B4" s="69" t="s">
        <v>37</v>
      </c>
      <c r="C4" s="74">
        <f>C17*(1/2204.6)*(1/(1-0.051))*(1/1000)</f>
        <v>8.8119228049560519E-4</v>
      </c>
      <c r="D4" s="92" t="s">
        <v>54</v>
      </c>
      <c r="E4" s="1"/>
      <c r="F4" s="1"/>
      <c r="G4" s="1"/>
      <c r="H4" s="1"/>
    </row>
    <row r="5" spans="2:11" x14ac:dyDescent="0.25">
      <c r="B5" s="70" t="s">
        <v>15</v>
      </c>
      <c r="C5" s="87" cm="1">
        <f t="array" ref="C5:K5">'Summary Report'!AC34:AK34</f>
        <v>50000</v>
      </c>
      <c r="D5" s="1">
        <v>0</v>
      </c>
      <c r="E5" s="1">
        <v>0</v>
      </c>
      <c r="F5" s="1">
        <v>0</v>
      </c>
      <c r="G5" s="1">
        <v>0</v>
      </c>
      <c r="H5" s="1">
        <v>0</v>
      </c>
      <c r="I5">
        <v>0</v>
      </c>
      <c r="J5">
        <v>0</v>
      </c>
      <c r="K5">
        <v>0</v>
      </c>
    </row>
    <row r="6" spans="2:11" x14ac:dyDescent="0.25">
      <c r="B6" s="72" t="s">
        <v>40</v>
      </c>
      <c r="C6" s="91">
        <f>C4*C5</f>
        <v>44.059614024780259</v>
      </c>
      <c r="D6" s="19"/>
      <c r="E6" s="19"/>
      <c r="F6" s="19"/>
      <c r="G6" s="19"/>
      <c r="H6" s="19"/>
    </row>
    <row r="7" spans="2:11" x14ac:dyDescent="0.25">
      <c r="B7" s="71" t="s">
        <v>36</v>
      </c>
      <c r="C7" s="75">
        <v>4.67</v>
      </c>
      <c r="D7" s="92" t="s">
        <v>54</v>
      </c>
      <c r="E7" s="19"/>
      <c r="F7" s="19"/>
      <c r="G7" s="19"/>
      <c r="H7" s="19"/>
    </row>
    <row r="8" spans="2:11" x14ac:dyDescent="0.25">
      <c r="B8" s="71" t="s">
        <v>35</v>
      </c>
      <c r="C8" s="94">
        <f>(12194 * C17 * (1/(1-0.051)) * (1/1000) * (1/2204.6))/12</f>
        <v>0.89543822236361759</v>
      </c>
      <c r="D8" s="92" t="s">
        <v>54</v>
      </c>
      <c r="E8" s="19"/>
      <c r="F8" s="19"/>
      <c r="G8" s="19"/>
      <c r="H8" s="19"/>
      <c r="I8" s="1"/>
      <c r="J8" s="1"/>
    </row>
    <row r="9" spans="2:11" x14ac:dyDescent="0.25">
      <c r="B9" s="73" t="s">
        <v>34</v>
      </c>
      <c r="C9" s="93">
        <v>2.83</v>
      </c>
      <c r="D9" s="92" t="s">
        <v>54</v>
      </c>
      <c r="E9" s="19"/>
      <c r="F9" s="19"/>
      <c r="G9" s="19"/>
      <c r="H9" s="19"/>
    </row>
    <row r="10" spans="2:11" x14ac:dyDescent="0.25">
      <c r="C10" s="19"/>
      <c r="D10" s="19"/>
      <c r="E10" s="19"/>
      <c r="F10" s="19"/>
      <c r="G10" s="19"/>
      <c r="H10" s="19"/>
    </row>
    <row r="11" spans="2:11" x14ac:dyDescent="0.25">
      <c r="B11" s="86" t="s">
        <v>33</v>
      </c>
      <c r="D11" s="19"/>
      <c r="E11" s="19"/>
      <c r="F11" s="19"/>
      <c r="G11" s="19"/>
      <c r="H11" s="19"/>
    </row>
    <row r="12" spans="2:11" x14ac:dyDescent="0.25">
      <c r="B12" s="25" t="s">
        <v>16</v>
      </c>
    </row>
    <row r="13" spans="2:11" x14ac:dyDescent="0.25">
      <c r="B13" s="22" t="s">
        <v>13</v>
      </c>
    </row>
    <row r="14" spans="2:11" x14ac:dyDescent="0.25">
      <c r="B14" s="92" t="s">
        <v>53</v>
      </c>
    </row>
    <row r="17" spans="2:10" x14ac:dyDescent="0.25">
      <c r="B17" t="s">
        <v>51</v>
      </c>
      <c r="C17">
        <v>1843.6</v>
      </c>
      <c r="D17" t="s">
        <v>52</v>
      </c>
    </row>
    <row r="19" spans="2:10" x14ac:dyDescent="0.25">
      <c r="C19" s="19"/>
    </row>
    <row r="20" spans="2:10" x14ac:dyDescent="0.25">
      <c r="C20" s="19"/>
      <c r="D20" s="19"/>
      <c r="E20" s="19"/>
      <c r="F20" s="19"/>
      <c r="G20" s="19"/>
      <c r="H20" s="19"/>
      <c r="I20" s="19"/>
      <c r="J20" s="19"/>
    </row>
    <row r="21" spans="2:10" x14ac:dyDescent="0.25">
      <c r="D21" s="19"/>
      <c r="E21" s="19"/>
      <c r="F21" s="19"/>
      <c r="G21" s="19"/>
      <c r="H21" s="1"/>
      <c r="I21" s="1"/>
      <c r="J21" s="1"/>
    </row>
  </sheetData>
  <hyperlinks>
    <hyperlink ref="B13" r:id="rId1" xr:uid="{C4B96967-0E3D-403A-AC3C-38CBC70EE6D2}"/>
    <hyperlink ref="B12" r:id="rId2" xr:uid="{35CDA727-0038-4D20-907D-E68049372EBA}"/>
    <hyperlink ref="B14" r:id="rId3" location="lbscoal" display="https://www.epa.gov/energy/greenhouse-gas-equivalencies-calculator-calculations-and-references - lbscoal" xr:uid="{1B51A533-3219-4F02-BF56-569676AD359B}"/>
  </hyperlinks>
  <pageMargins left="0.7" right="0.7" top="0.75" bottom="0.75" header="0.3" footer="0.3"/>
  <pageSetup orientation="portrait" r:id="rId4"/>
  <legacyDrawing r:id="rId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08ec9a6-b51a-4c00-ad15-c2c879b888f0" xsi:nil="true"/>
    <lcf76f155ced4ddcb4097134ff3c332f xmlns="084eaaca-a0c1-403e-bf3b-0c80fed4afb5">
      <Terms xmlns="http://schemas.microsoft.com/office/infopath/2007/PartnerControls"/>
    </lcf76f155ced4ddcb4097134ff3c332f>
    <PublishingExpirationDate xmlns="http://schemas.microsoft.com/sharepoint/v3" xsi:nil="true"/>
    <PublishingStartDate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4E9E0A31363A545B47941FA9EAF2B04" ma:contentTypeVersion="" ma:contentTypeDescription="Create a new document." ma:contentTypeScope="" ma:versionID="b246946da64adb53b832d93933d14837">
  <xsd:schema xmlns:xsd="http://www.w3.org/2001/XMLSchema" xmlns:xs="http://www.w3.org/2001/XMLSchema" xmlns:p="http://schemas.microsoft.com/office/2006/metadata/properties" xmlns:ns1="http://schemas.microsoft.com/sharepoint/v3" xmlns:ns2="084eaaca-a0c1-403e-bf3b-0c80fed4afb5" xmlns:ns3="67b61abe-239d-4dd1-8fba-a6f69845fbcc" xmlns:ns4="f08ec9a6-b51a-4c00-ad15-c2c879b888f0" targetNamespace="http://schemas.microsoft.com/office/2006/metadata/properties" ma:root="true" ma:fieldsID="406b641959a3ec827afdc7f9308ef4cf" ns1:_="" ns2:_="" ns3:_="" ns4:_="">
    <xsd:import namespace="http://schemas.microsoft.com/sharepoint/v3"/>
    <xsd:import namespace="084eaaca-a0c1-403e-bf3b-0c80fed4afb5"/>
    <xsd:import namespace="67b61abe-239d-4dd1-8fba-a6f69845fbcc"/>
    <xsd:import namespace="f08ec9a6-b51a-4c00-ad15-c2c879b888f0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AutoTag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4:TaxCatchAll" minOccurs="0"/>
                <xsd:element ref="ns2:lcf76f155ced4ddcb4097134ff3c332f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4eaaca-a0c1-403e-bf3b-0c80fed4afb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Length (seconds)" ma:internalName="MediaLengthInSeconds" ma:readOnly="true">
      <xsd:simpleType>
        <xsd:restriction base="dms:Unknown"/>
      </xsd:simpleType>
    </xsd:element>
    <xsd:element name="MediaServiceAutoTags" ma:index="18" nillable="true" ma:displayName="Tags" ma:internalName="MediaServiceAutoTags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5" nillable="true" ma:taxonomy="true" ma:internalName="lcf76f155ced4ddcb4097134ff3c332f" ma:taxonomyFieldName="MediaServiceImageTags" ma:displayName="Image Tags" ma:readOnly="false" ma:fieldId="{5cf76f15-5ced-4ddc-b409-7134ff3c332f}" ma:taxonomyMulti="true" ma:sspId="86030b31-b262-4dfa-bb64-35cfdf7b07c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b61abe-239d-4dd1-8fba-a6f69845fbcc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08ec9a6-b51a-4c00-ad15-c2c879b888f0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f1cbb372-83b4-4975-ae2a-fd32a66bfecb}" ma:internalName="TaxCatchAll" ma:showField="CatchAllData" ma:web="f08ec9a6-b51a-4c00-ad15-c2c879b888f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7353881-E308-4A0C-9063-C7240AC74B74}">
  <ds:schemaRefs>
    <ds:schemaRef ds:uri="http://schemas.microsoft.com/office/2006/metadata/properties"/>
    <ds:schemaRef ds:uri="http://schemas.microsoft.com/office/infopath/2007/PartnerControls"/>
    <ds:schemaRef ds:uri="f08ec9a6-b51a-4c00-ad15-c2c879b888f0"/>
    <ds:schemaRef ds:uri="084eaaca-a0c1-403e-bf3b-0c80fed4afb5"/>
    <ds:schemaRef ds:uri="http://schemas.microsoft.com/sharepoint/v3"/>
  </ds:schemaRefs>
</ds:datastoreItem>
</file>

<file path=customXml/itemProps2.xml><?xml version="1.0" encoding="utf-8"?>
<ds:datastoreItem xmlns:ds="http://schemas.openxmlformats.org/officeDocument/2006/customXml" ds:itemID="{85B67925-B7E4-4387-9434-7304A03A668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7E08665-BAEE-4125-B63D-7A0BA99DB18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084eaaca-a0c1-403e-bf3b-0c80fed4afb5"/>
    <ds:schemaRef ds:uri="67b61abe-239d-4dd1-8fba-a6f69845fbcc"/>
    <ds:schemaRef ds:uri="f08ec9a6-b51a-4c00-ad15-c2c879b888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543eaf7b-7e0d-4076-a34d-1fc8cc20e5bb}" enabled="0" method="" siteId="{543eaf7b-7e0d-4076-a34d-1fc8cc20e5bb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Summary Report</vt:lpstr>
      <vt:lpstr>References</vt:lpstr>
      <vt:lpstr>'Summary Report'!Print_Area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Huang, Joy</dc:creator>
  <cp:lastModifiedBy>Hynson, Peter</cp:lastModifiedBy>
  <cp:lastPrinted>2025-08-27T17:37:07Z</cp:lastPrinted>
  <dcterms:created xsi:type="dcterms:W3CDTF">2025-07-16T19:43:29Z</dcterms:created>
  <dcterms:modified xsi:type="dcterms:W3CDTF">2025-08-27T17:39:09Z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0x010100F4E9E0A31363A545B47941FA9EAF2B04</vt:lpwstr>
  </property>
  <property fmtid="{D5CDD505-2E9C-101B-9397-08002B2CF9AE}" pid="3" name="MediaServiceImageTags">
    <vt:lpwstr/>
  </property>
</Properties>
</file>